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50" windowWidth="15060" windowHeight="53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J2" i="5" l="1"/>
  <c r="I13" i="5"/>
  <c r="H13" i="5"/>
  <c r="B12" i="5"/>
  <c r="A12" i="5"/>
  <c r="I3" i="5"/>
  <c r="I4" i="5"/>
  <c r="I5" i="5"/>
  <c r="I6" i="5"/>
  <c r="I7" i="5"/>
  <c r="I8" i="5"/>
  <c r="I9" i="5"/>
  <c r="I10" i="5"/>
  <c r="I11" i="5"/>
  <c r="I2" i="5"/>
  <c r="H3" i="5"/>
  <c r="H4" i="5"/>
  <c r="H5" i="5"/>
  <c r="H6" i="5"/>
  <c r="H7" i="5"/>
  <c r="H8" i="5"/>
  <c r="H9" i="5"/>
  <c r="H10" i="5"/>
  <c r="H11" i="5"/>
  <c r="H2" i="5"/>
  <c r="G3" i="5"/>
  <c r="G4" i="5"/>
  <c r="G5" i="5"/>
  <c r="G6" i="5"/>
  <c r="G7" i="5"/>
  <c r="G8" i="5"/>
  <c r="G9" i="5"/>
  <c r="G10" i="5"/>
  <c r="G11" i="5"/>
  <c r="G2" i="5"/>
  <c r="F3" i="5"/>
  <c r="F4" i="5"/>
  <c r="F5" i="5"/>
  <c r="F6" i="5"/>
  <c r="F7" i="5"/>
  <c r="F8" i="5"/>
  <c r="F9" i="5"/>
  <c r="F10" i="5"/>
  <c r="F11" i="5"/>
  <c r="F2" i="5"/>
  <c r="D3" i="5"/>
  <c r="D2" i="5"/>
  <c r="E6" i="3" l="1"/>
  <c r="E4" i="3"/>
  <c r="E3" i="1" l="1"/>
  <c r="D3" i="1"/>
</calcChain>
</file>

<file path=xl/sharedStrings.xml><?xml version="1.0" encoding="utf-8"?>
<sst xmlns="http://schemas.openxmlformats.org/spreadsheetml/2006/main" count="111" uniqueCount="45">
  <si>
    <t>UG Assignments Due</t>
  </si>
  <si>
    <t>Weekly Bar Sales (£000)</t>
  </si>
  <si>
    <t>Y intercept</t>
  </si>
  <si>
    <t>x coeff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</si>
  <si>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</si>
  <si>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</si>
  <si>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</si>
  <si>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</si>
  <si>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</si>
  <si>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</si>
  <si>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</si>
  <si>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</si>
  <si>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</si>
  <si>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</si>
  <si>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</si>
  <si>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</si>
  <si>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</si>
  <si>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</si>
  <si>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</si>
  <si>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</si>
  <si>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</si>
  <si>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</si>
  <si>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</si>
  <si>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</si>
  <si>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</si>
  <si>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</si>
  <si>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</si>
  <si>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</si>
  <si>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</si>
  <si>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</si>
  <si>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</si>
  <si>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</si>
  <si>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</si>
  <si>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</si>
  <si>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</si>
  <si>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</si>
  <si>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Y</t>
  </si>
  <si>
    <t>Estimate of gradient</t>
  </si>
  <si>
    <t>Estimate of y intercept</t>
  </si>
  <si>
    <t>Predicted 45</t>
  </si>
  <si>
    <t>x</t>
  </si>
  <si>
    <t>y</t>
  </si>
  <si>
    <t>xi-av</t>
  </si>
  <si>
    <t>yi-yav</t>
  </si>
  <si>
    <t>squared error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</si>
</sst>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0"/>
    <numFmt numFmtId="169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167" fontId="0" fillId="0" borderId="0" xfId="0" applyNumberFormat="1" applyFill="1" applyBorder="1" applyAlignment="1"/>
    <xf numFmtId="169" fontId="0" fillId="0" borderId="0" xfId="0" applyNumberFormat="1" applyFill="1" applyBorder="1" applyAlignment="1"/>
    <xf numFmtId="2" fontId="0" fillId="0" borderId="0" xfId="0" applyNumberFormat="1" applyFill="1" applyBorder="1" applyAlignment="1"/>
    <xf numFmtId="169" fontId="0" fillId="0" borderId="2" xfId="0" applyNumberFormat="1" applyFill="1" applyBorder="1" applyAlignment="1"/>
    <xf numFmtId="2" fontId="0" fillId="0" borderId="2" xfId="0" applyNumberFormat="1" applyFill="1" applyBorder="1" applyAlignment="1"/>
    <xf numFmtId="1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X Variable 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</c:numCache>
            </c:numRef>
          </c:xVal>
          <c:yVal>
            <c:numRef>
              <c:f>Sheet1!$H$26:$H$35</c:f>
              <c:numCache>
                <c:formatCode>General</c:formatCode>
                <c:ptCount val="10"/>
                <c:pt idx="0">
                  <c:v>-0.96614950634696584</c:v>
                </c:pt>
                <c:pt idx="1">
                  <c:v>1.9929478138222834</c:v>
                </c:pt>
                <c:pt idx="2">
                  <c:v>3.9929478138222834</c:v>
                </c:pt>
                <c:pt idx="3">
                  <c:v>1.4724964739069151</c:v>
                </c:pt>
                <c:pt idx="4">
                  <c:v>-3.5275035260930849</c:v>
                </c:pt>
                <c:pt idx="5">
                  <c:v>1.9520451339915326</c:v>
                </c:pt>
                <c:pt idx="6">
                  <c:v>-0.56840620592383928</c:v>
                </c:pt>
                <c:pt idx="7">
                  <c:v>-5.0888575458392147</c:v>
                </c:pt>
                <c:pt idx="8">
                  <c:v>-3.0888575458392147</c:v>
                </c:pt>
                <c:pt idx="9">
                  <c:v>3.8293370944992873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70912"/>
        <c:axId val="36072832"/>
      </c:scatterChart>
      <c:valAx>
        <c:axId val="3607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72832"/>
        <c:crosses val="autoZero"/>
        <c:crossBetween val="midCat"/>
      </c:valAx>
      <c:valAx>
        <c:axId val="3607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70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Sheet1!$A$2:$A$11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45</c:v>
                </c:pt>
                <c:pt idx="1">
                  <c:v>41</c:v>
                </c:pt>
                <c:pt idx="2">
                  <c:v>43</c:v>
                </c:pt>
                <c:pt idx="3">
                  <c:v>37</c:v>
                </c:pt>
                <c:pt idx="4">
                  <c:v>32</c:v>
                </c:pt>
                <c:pt idx="5">
                  <c:v>34</c:v>
                </c:pt>
                <c:pt idx="6">
                  <c:v>28</c:v>
                </c:pt>
                <c:pt idx="7">
                  <c:v>20</c:v>
                </c:pt>
                <c:pt idx="8">
                  <c:v>22</c:v>
                </c:pt>
                <c:pt idx="9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Sheet1!$A$2:$A$11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</c:numCache>
            </c:numRef>
          </c:xVal>
          <c:yVal>
            <c:numRef>
              <c:f>Sheet1!$G$26:$G$35</c:f>
              <c:numCache>
                <c:formatCode>General</c:formatCode>
                <c:ptCount val="10"/>
                <c:pt idx="0">
                  <c:v>45.966149506346966</c:v>
                </c:pt>
                <c:pt idx="1">
                  <c:v>39.007052186177717</c:v>
                </c:pt>
                <c:pt idx="2">
                  <c:v>39.007052186177717</c:v>
                </c:pt>
                <c:pt idx="3">
                  <c:v>35.527503526093085</c:v>
                </c:pt>
                <c:pt idx="4">
                  <c:v>35.527503526093085</c:v>
                </c:pt>
                <c:pt idx="5">
                  <c:v>32.047954866008467</c:v>
                </c:pt>
                <c:pt idx="6">
                  <c:v>28.568406205923839</c:v>
                </c:pt>
                <c:pt idx="7">
                  <c:v>25.088857545839215</c:v>
                </c:pt>
                <c:pt idx="8">
                  <c:v>25.088857545839215</c:v>
                </c:pt>
                <c:pt idx="9">
                  <c:v>11.170662905500713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82144"/>
        <c:axId val="91384064"/>
      </c:scatterChart>
      <c:valAx>
        <c:axId val="9138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384064"/>
        <c:crosses val="autoZero"/>
        <c:crossBetween val="midCat"/>
      </c:valAx>
      <c:valAx>
        <c:axId val="9138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382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Normal Probability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097522965879265"/>
          <c:y val="0.21895944747520896"/>
          <c:w val="0.77178532370953634"/>
          <c:h val="0.397035822740587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Sheet1!$K$26:$K$35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Sheet1!$L$26:$L$35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28</c:v>
                </c:pt>
                <c:pt idx="4">
                  <c:v>32</c:v>
                </c:pt>
                <c:pt idx="5">
                  <c:v>34</c:v>
                </c:pt>
                <c:pt idx="6">
                  <c:v>37</c:v>
                </c:pt>
                <c:pt idx="7">
                  <c:v>41</c:v>
                </c:pt>
                <c:pt idx="8">
                  <c:v>43</c:v>
                </c:pt>
                <c:pt idx="9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7328"/>
        <c:axId val="40309504"/>
      </c:scatterChart>
      <c:valAx>
        <c:axId val="403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09504"/>
        <c:crosses val="autoZero"/>
        <c:crossBetween val="midCat"/>
      </c:valAx>
      <c:valAx>
        <c:axId val="40309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07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Sheet4!$A$3:$A$11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</c:numCache>
            </c:numRef>
          </c:xVal>
          <c:yVal>
            <c:numRef>
              <c:f>Sheet4!$F$26:$F$34</c:f>
              <c:numCache>
                <c:formatCode>0.00</c:formatCode>
                <c:ptCount val="9"/>
                <c:pt idx="0">
                  <c:v>1.6702127659574515</c:v>
                </c:pt>
                <c:pt idx="1">
                  <c:v>3.6702127659574515</c:v>
                </c:pt>
                <c:pt idx="2">
                  <c:v>1.2340425531914931</c:v>
                </c:pt>
                <c:pt idx="3">
                  <c:v>-3.7659574468085069</c:v>
                </c:pt>
                <c:pt idx="4">
                  <c:v>1.7978723404255348</c:v>
                </c:pt>
                <c:pt idx="5">
                  <c:v>-0.63829787234042001</c:v>
                </c:pt>
                <c:pt idx="6">
                  <c:v>-5.0744680851063784</c:v>
                </c:pt>
                <c:pt idx="7">
                  <c:v>-3.0744680851063784</c:v>
                </c:pt>
                <c:pt idx="8">
                  <c:v>4.1808510638297918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0464"/>
        <c:axId val="49068288"/>
      </c:scatterChart>
      <c:valAx>
        <c:axId val="490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68288"/>
        <c:crosses val="autoZero"/>
        <c:crossBetween val="midCat"/>
      </c:valAx>
      <c:valAx>
        <c:axId val="49068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907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Sheet4!$A$3:$A$11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</c:numCache>
            </c:numRef>
          </c:xVal>
          <c:yVal>
            <c:numRef>
              <c:f>Sheet4!$B$3:$B$11</c:f>
              <c:numCache>
                <c:formatCode>General</c:formatCode>
                <c:ptCount val="9"/>
                <c:pt idx="0">
                  <c:v>41</c:v>
                </c:pt>
                <c:pt idx="1">
                  <c:v>43</c:v>
                </c:pt>
                <c:pt idx="2">
                  <c:v>37</c:v>
                </c:pt>
                <c:pt idx="3">
                  <c:v>32</c:v>
                </c:pt>
                <c:pt idx="4">
                  <c:v>34</c:v>
                </c:pt>
                <c:pt idx="5">
                  <c:v>28</c:v>
                </c:pt>
                <c:pt idx="6">
                  <c:v>20</c:v>
                </c:pt>
                <c:pt idx="7">
                  <c:v>22</c:v>
                </c:pt>
                <c:pt idx="8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Predicted 45</c:v>
          </c:tx>
          <c:spPr>
            <a:ln w="28575">
              <a:noFill/>
            </a:ln>
          </c:spPr>
          <c:xVal>
            <c:numRef>
              <c:f>Sheet4!$A$3:$A$11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</c:numCache>
            </c:numRef>
          </c:xVal>
          <c:yVal>
            <c:numRef>
              <c:f>Sheet4!$E$26:$E$34</c:f>
              <c:numCache>
                <c:formatCode>0.00</c:formatCode>
                <c:ptCount val="9"/>
                <c:pt idx="0">
                  <c:v>39.329787234042549</c:v>
                </c:pt>
                <c:pt idx="1">
                  <c:v>39.329787234042549</c:v>
                </c:pt>
                <c:pt idx="2">
                  <c:v>35.765957446808507</c:v>
                </c:pt>
                <c:pt idx="3">
                  <c:v>35.765957446808507</c:v>
                </c:pt>
                <c:pt idx="4">
                  <c:v>32.202127659574465</c:v>
                </c:pt>
                <c:pt idx="5">
                  <c:v>28.63829787234042</c:v>
                </c:pt>
                <c:pt idx="6">
                  <c:v>25.074468085106378</c:v>
                </c:pt>
                <c:pt idx="7">
                  <c:v>25.074468085106378</c:v>
                </c:pt>
                <c:pt idx="8">
                  <c:v>10.819148936170208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9520"/>
        <c:axId val="50533504"/>
      </c:scatterChart>
      <c:valAx>
        <c:axId val="505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33504"/>
        <c:crosses val="autoZero"/>
        <c:crossBetween val="midCat"/>
      </c:valAx>
      <c:valAx>
        <c:axId val="50533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45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39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Sheet4!$I$26:$I$34</c:f>
              <c:numCache>
                <c:formatCode>0.00</c:formatCode>
                <c:ptCount val="9"/>
                <c:pt idx="0">
                  <c:v>5.5555555555555554</c:v>
                </c:pt>
                <c:pt idx="1">
                  <c:v>16.666666666666664</c:v>
                </c:pt>
                <c:pt idx="2">
                  <c:v>27.777777777777779</c:v>
                </c:pt>
                <c:pt idx="3">
                  <c:v>38.888888888888886</c:v>
                </c:pt>
                <c:pt idx="4">
                  <c:v>50</c:v>
                </c:pt>
                <c:pt idx="5">
                  <c:v>61.111111111111114</c:v>
                </c:pt>
                <c:pt idx="6">
                  <c:v>72.222222222222214</c:v>
                </c:pt>
                <c:pt idx="7">
                  <c:v>83.333333333333329</c:v>
                </c:pt>
                <c:pt idx="8">
                  <c:v>94.444444444444443</c:v>
                </c:pt>
              </c:numCache>
            </c:numRef>
          </c:xVal>
          <c:yVal>
            <c:numRef>
              <c:f>Sheet4!$J$26:$J$34</c:f>
              <c:numCache>
                <c:formatCode>General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28</c:v>
                </c:pt>
                <c:pt idx="4">
                  <c:v>32</c:v>
                </c:pt>
                <c:pt idx="5">
                  <c:v>34</c:v>
                </c:pt>
                <c:pt idx="6">
                  <c:v>37</c:v>
                </c:pt>
                <c:pt idx="7">
                  <c:v>41</c:v>
                </c:pt>
                <c:pt idx="8">
                  <c:v>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7520"/>
        <c:axId val="50581504"/>
      </c:scatterChart>
      <c:valAx>
        <c:axId val="505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Sample Percentile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581504"/>
        <c:crosses val="autoZero"/>
        <c:crossBetween val="midCat"/>
      </c:valAx>
      <c:valAx>
        <c:axId val="50581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45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87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Sheet4!$A$3:$A$11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</c:numCache>
            </c:numRef>
          </c:xVal>
          <c:yVal>
            <c:numRef>
              <c:f>Sheet4!$F$26:$F$34</c:f>
              <c:numCache>
                <c:formatCode>0.00</c:formatCode>
                <c:ptCount val="9"/>
                <c:pt idx="0">
                  <c:v>1.6702127659574515</c:v>
                </c:pt>
                <c:pt idx="1">
                  <c:v>3.6702127659574515</c:v>
                </c:pt>
                <c:pt idx="2">
                  <c:v>1.2340425531914931</c:v>
                </c:pt>
                <c:pt idx="3">
                  <c:v>-3.7659574468085069</c:v>
                </c:pt>
                <c:pt idx="4">
                  <c:v>1.7978723404255348</c:v>
                </c:pt>
                <c:pt idx="5">
                  <c:v>-0.63829787234042001</c:v>
                </c:pt>
                <c:pt idx="6">
                  <c:v>-5.0744680851063784</c:v>
                </c:pt>
                <c:pt idx="7">
                  <c:v>-3.0744680851063784</c:v>
                </c:pt>
                <c:pt idx="8">
                  <c:v>4.1808510638297918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25248"/>
        <c:axId val="92728320"/>
      </c:scatterChart>
      <c:valAx>
        <c:axId val="927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28320"/>
        <c:crosses val="autoZero"/>
        <c:crossBetween val="midCat"/>
      </c:valAx>
      <c:valAx>
        <c:axId val="9272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2725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387350</xdr:colOff>
      <xdr:row>0</xdr:row>
      <xdr:rowOff>107950</xdr:rowOff>
    </xdr:from>
    <xdr:to>
      <xdr:col>24</xdr:col>
      <xdr:colOff>387350</xdr:colOff>
      <xdr:row>7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0</xdr:row>
      <xdr:rowOff>95250</xdr:rowOff>
    </xdr:from>
    <xdr:to>
      <xdr:col>18</xdr:col>
      <xdr:colOff>342900</xdr:colOff>
      <xdr:row>7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247650</xdr:colOff>
      <xdr:row>8</xdr:row>
      <xdr:rowOff>146050</xdr:rowOff>
    </xdr:from>
    <xdr:to>
      <xdr:col>22</xdr:col>
      <xdr:colOff>247650</xdr:colOff>
      <xdr:row>15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177800</xdr:rowOff>
    </xdr:from>
    <xdr:to>
      <xdr:col>18</xdr:col>
      <xdr:colOff>247650</xdr:colOff>
      <xdr:row>11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14</xdr:row>
      <xdr:rowOff>146050</xdr:rowOff>
    </xdr:from>
    <xdr:to>
      <xdr:col>18</xdr:col>
      <xdr:colOff>571500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247650</xdr:colOff>
      <xdr:row>5</xdr:row>
      <xdr:rowOff>177800</xdr:rowOff>
    </xdr:from>
    <xdr:to>
      <xdr:col>20</xdr:col>
      <xdr:colOff>247650</xdr:colOff>
      <xdr:row>15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596900</xdr:colOff>
      <xdr:row>17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D3" sqref="D3"/>
    </sheetView>
  </sheetViews>
  <sheetFormatPr defaultRowHeight="14.5" x14ac:dyDescent="0.35"/>
  <cols>
    <col min="4" max="4" width="9.7265625" customWidth="1"/>
    <col min="5" max="5" width="9" bestFit="1" customWidth="1"/>
    <col min="6" max="6" width="17.7265625" customWidth="1"/>
    <col min="7" max="7" width="15.36328125" customWidth="1"/>
    <col min="8" max="8" width="12.36328125" customWidth="1"/>
    <col min="9" max="9" width="7.26953125" customWidth="1"/>
    <col min="10" max="10" width="6" customWidth="1"/>
    <col min="11" max="11" width="11.81640625" customWidth="1"/>
    <col min="12" max="14" width="10.36328125" bestFit="1" customWidth="1"/>
  </cols>
  <sheetData>
    <row r="1" spans="1:11" ht="54.5" thickBot="1" x14ac:dyDescent="0.4">
      <c r="A1" s="1" t="s">
        <v>0</v>
      </c>
      <c r="B1" s="1" t="s">
        <v>1</v>
      </c>
      <c r="D1" t="s">
        <v>2</v>
      </c>
      <c r="E1" s="5" t="s">
        <v>3</v>
      </c>
    </row>
    <row r="2" spans="1:11" x14ac:dyDescent="0.35">
      <c r="A2" s="2">
        <v>2</v>
      </c>
      <c r="B2" s="2">
        <v>45</v>
      </c>
      <c r="F2" t="s">
        <v>4</v>
      </c>
    </row>
    <row r="3" spans="1:11" ht="15" thickBot="1" x14ac:dyDescent="0.4">
      <c r="A3" s="2">
        <v>4</v>
      </c>
      <c r="B3" s="2">
        <v>41</v>
      </c>
      <c r="D3" s="4">
        <f>TREND(B2:B11,A2:A11,0,TRUE)</f>
        <v>52.925246826516215</v>
      </c>
      <c r="E3" s="4">
        <f>LINEST(B2:B11,A2:A11,TRUE,TRUE)</f>
        <v>-3.479548660084625</v>
      </c>
    </row>
    <row r="4" spans="1:11" x14ac:dyDescent="0.35">
      <c r="A4" s="2">
        <v>4</v>
      </c>
      <c r="B4" s="2">
        <v>43</v>
      </c>
      <c r="F4" s="9" t="s">
        <v>5</v>
      </c>
      <c r="G4" s="9"/>
    </row>
    <row r="5" spans="1:11" x14ac:dyDescent="0.35">
      <c r="A5" s="2">
        <v>5</v>
      </c>
      <c r="B5" s="2">
        <v>37</v>
      </c>
      <c r="F5" s="6" t="s">
        <v>6</v>
      </c>
      <c r="G5" s="12">
        <v>0.9515222730204923</v>
      </c>
    </row>
    <row r="6" spans="1:11" x14ac:dyDescent="0.35">
      <c r="A6" s="2">
        <v>5</v>
      </c>
      <c r="B6" s="2">
        <v>32</v>
      </c>
      <c r="F6" s="6" t="s">
        <v>7</v>
      </c>
      <c r="G6" s="12">
        <v>0.90539463605408421</v>
      </c>
    </row>
    <row r="7" spans="1:11" x14ac:dyDescent="0.35">
      <c r="A7" s="2">
        <v>6</v>
      </c>
      <c r="B7" s="2">
        <v>34</v>
      </c>
      <c r="F7" s="6" t="s">
        <v>8</v>
      </c>
      <c r="G7" s="12">
        <v>0.89356896556084475</v>
      </c>
    </row>
    <row r="8" spans="1:11" x14ac:dyDescent="0.35">
      <c r="A8" s="2">
        <v>7</v>
      </c>
      <c r="B8" s="2">
        <v>28</v>
      </c>
      <c r="F8" s="6" t="s">
        <v>9</v>
      </c>
      <c r="G8" s="12">
        <v>3.3484202535883014</v>
      </c>
    </row>
    <row r="9" spans="1:11" ht="15" thickBot="1" x14ac:dyDescent="0.4">
      <c r="A9" s="2">
        <v>8</v>
      </c>
      <c r="B9" s="2">
        <v>20</v>
      </c>
      <c r="F9" s="7" t="s">
        <v>10</v>
      </c>
      <c r="G9" s="7">
        <v>10</v>
      </c>
    </row>
    <row r="10" spans="1:11" x14ac:dyDescent="0.35">
      <c r="A10" s="2">
        <v>8</v>
      </c>
      <c r="B10" s="2">
        <v>22</v>
      </c>
    </row>
    <row r="11" spans="1:11" ht="15" thickBot="1" x14ac:dyDescent="0.4">
      <c r="A11" s="3">
        <v>12</v>
      </c>
      <c r="B11" s="3">
        <v>15</v>
      </c>
      <c r="F11" t="s">
        <v>11</v>
      </c>
    </row>
    <row r="12" spans="1:11" x14ac:dyDescent="0.35">
      <c r="F12" s="8"/>
      <c r="G12" s="8" t="s">
        <v>16</v>
      </c>
      <c r="H12" s="8" t="s">
        <v>17</v>
      </c>
      <c r="I12" s="8" t="s">
        <v>18</v>
      </c>
      <c r="J12" s="8" t="s">
        <v>19</v>
      </c>
      <c r="K12" s="8" t="s">
        <v>20</v>
      </c>
    </row>
    <row r="13" spans="1:11" x14ac:dyDescent="0.35">
      <c r="F13" s="6" t="s">
        <v>12</v>
      </c>
      <c r="G13" s="6">
        <v>1</v>
      </c>
      <c r="H13" s="12">
        <v>858.40465444287724</v>
      </c>
      <c r="I13" s="12">
        <v>858.40465444287724</v>
      </c>
      <c r="J13" s="12">
        <v>76.561801427807609</v>
      </c>
      <c r="K13" s="12">
        <v>2.278535569284156E-5</v>
      </c>
    </row>
    <row r="14" spans="1:11" x14ac:dyDescent="0.35">
      <c r="F14" s="6" t="s">
        <v>13</v>
      </c>
      <c r="G14" s="6">
        <v>8</v>
      </c>
      <c r="H14" s="12">
        <v>89.695345557122749</v>
      </c>
      <c r="I14" s="12">
        <v>11.211918194640344</v>
      </c>
      <c r="J14" s="12"/>
      <c r="K14" s="12"/>
    </row>
    <row r="15" spans="1:11" ht="15" thickBot="1" x14ac:dyDescent="0.4">
      <c r="F15" s="7" t="s">
        <v>14</v>
      </c>
      <c r="G15" s="7">
        <v>9</v>
      </c>
      <c r="H15" s="7">
        <v>948.1</v>
      </c>
      <c r="I15" s="7"/>
      <c r="J15" s="7"/>
      <c r="K15" s="7"/>
    </row>
    <row r="16" spans="1:11" ht="15" thickBot="1" x14ac:dyDescent="0.4"/>
    <row r="17" spans="6:14" x14ac:dyDescent="0.35">
      <c r="F17" s="8"/>
      <c r="G17" s="8" t="s">
        <v>21</v>
      </c>
      <c r="H17" s="8" t="s">
        <v>9</v>
      </c>
      <c r="I17" s="8" t="s">
        <v>22</v>
      </c>
      <c r="J17" s="8" t="s">
        <v>23</v>
      </c>
      <c r="K17" s="8" t="s">
        <v>24</v>
      </c>
      <c r="L17" s="8" t="s">
        <v>25</v>
      </c>
      <c r="M17" s="8" t="s">
        <v>26</v>
      </c>
      <c r="N17" s="8" t="s">
        <v>27</v>
      </c>
    </row>
    <row r="18" spans="6:14" x14ac:dyDescent="0.35">
      <c r="F18" s="6" t="s">
        <v>15</v>
      </c>
      <c r="G18" s="12">
        <v>52.925246826516215</v>
      </c>
      <c r="H18" s="12">
        <v>2.6467852497486954</v>
      </c>
      <c r="I18" s="12">
        <v>19.99604872799609</v>
      </c>
      <c r="J18" s="12">
        <v>4.0802490444373318E-8</v>
      </c>
      <c r="K18" s="12">
        <v>46.821749095598328</v>
      </c>
      <c r="L18" s="12">
        <v>59.028744557434102</v>
      </c>
      <c r="M18" s="12">
        <v>46.821749095598328</v>
      </c>
      <c r="N18" s="12">
        <v>59.028744557434102</v>
      </c>
    </row>
    <row r="19" spans="6:14" ht="15" thickBot="1" x14ac:dyDescent="0.4">
      <c r="F19" s="7" t="s">
        <v>28</v>
      </c>
      <c r="G19" s="14">
        <v>-3.479548660084625</v>
      </c>
      <c r="H19" s="14">
        <v>0.39766451820074405</v>
      </c>
      <c r="I19" s="14">
        <v>-8.7499600814979495</v>
      </c>
      <c r="J19" s="14">
        <v>2.278535569284156E-5</v>
      </c>
      <c r="K19" s="14">
        <v>-4.3965646834795136</v>
      </c>
      <c r="L19" s="14">
        <v>-2.5625326366897365</v>
      </c>
      <c r="M19" s="14">
        <v>-4.3965646834795136</v>
      </c>
      <c r="N19" s="14">
        <v>-2.5625326366897365</v>
      </c>
    </row>
    <row r="23" spans="6:14" x14ac:dyDescent="0.35">
      <c r="F23" t="s">
        <v>29</v>
      </c>
      <c r="K23" t="s">
        <v>34</v>
      </c>
    </row>
    <row r="24" spans="6:14" ht="15" thickBot="1" x14ac:dyDescent="0.4"/>
    <row r="25" spans="6:14" x14ac:dyDescent="0.35">
      <c r="F25" s="8" t="s">
        <v>30</v>
      </c>
      <c r="G25" s="8" t="s">
        <v>31</v>
      </c>
      <c r="H25" s="8" t="s">
        <v>32</v>
      </c>
      <c r="I25" s="8" t="s">
        <v>33</v>
      </c>
      <c r="K25" s="8" t="s">
        <v>35</v>
      </c>
      <c r="L25" s="8" t="s">
        <v>36</v>
      </c>
    </row>
    <row r="26" spans="6:14" x14ac:dyDescent="0.35">
      <c r="F26" s="6">
        <v>1</v>
      </c>
      <c r="G26" s="6">
        <v>45.966149506346966</v>
      </c>
      <c r="H26" s="6">
        <v>-0.96614950634696584</v>
      </c>
      <c r="I26" s="6">
        <v>-0.30604172229241322</v>
      </c>
      <c r="K26" s="6">
        <v>5</v>
      </c>
      <c r="L26" s="6">
        <v>15</v>
      </c>
    </row>
    <row r="27" spans="6:14" x14ac:dyDescent="0.35">
      <c r="F27" s="6">
        <v>2</v>
      </c>
      <c r="G27" s="6">
        <v>39.007052186177717</v>
      </c>
      <c r="H27" s="6">
        <v>1.9929478138222834</v>
      </c>
      <c r="I27" s="6">
        <v>0.63129482277252602</v>
      </c>
      <c r="K27" s="6">
        <v>15</v>
      </c>
      <c r="L27" s="6">
        <v>20</v>
      </c>
    </row>
    <row r="28" spans="6:14" x14ac:dyDescent="0.35">
      <c r="F28" s="6">
        <v>3</v>
      </c>
      <c r="G28" s="6">
        <v>39.007052186177717</v>
      </c>
      <c r="H28" s="6">
        <v>3.9929478138222834</v>
      </c>
      <c r="I28" s="6">
        <v>1.2648235267296688</v>
      </c>
      <c r="K28" s="6">
        <v>25</v>
      </c>
      <c r="L28" s="6">
        <v>22</v>
      </c>
    </row>
    <row r="29" spans="6:14" x14ac:dyDescent="0.35">
      <c r="F29" s="6">
        <v>4</v>
      </c>
      <c r="G29" s="6">
        <v>35.527503526093085</v>
      </c>
      <c r="H29" s="6">
        <v>1.4724964739069151</v>
      </c>
      <c r="I29" s="6">
        <v>0.46643439134785525</v>
      </c>
      <c r="K29" s="6">
        <v>35</v>
      </c>
      <c r="L29" s="6">
        <v>28</v>
      </c>
    </row>
    <row r="30" spans="6:14" x14ac:dyDescent="0.35">
      <c r="F30" s="6">
        <v>5</v>
      </c>
      <c r="G30" s="6">
        <v>35.527503526093085</v>
      </c>
      <c r="H30" s="6">
        <v>-3.5275035260930849</v>
      </c>
      <c r="I30" s="6">
        <v>-1.1173873685450015</v>
      </c>
      <c r="K30" s="6">
        <v>45</v>
      </c>
      <c r="L30" s="6">
        <v>32</v>
      </c>
    </row>
    <row r="31" spans="6:14" x14ac:dyDescent="0.35">
      <c r="F31" s="6">
        <v>6</v>
      </c>
      <c r="G31" s="6">
        <v>32.047954866008467</v>
      </c>
      <c r="H31" s="6">
        <v>1.9520451339915326</v>
      </c>
      <c r="I31" s="6">
        <v>0.61833831190175126</v>
      </c>
      <c r="K31" s="6">
        <v>55</v>
      </c>
      <c r="L31" s="6">
        <v>34</v>
      </c>
    </row>
    <row r="32" spans="6:14" x14ac:dyDescent="0.35">
      <c r="F32" s="6">
        <v>7</v>
      </c>
      <c r="G32" s="6">
        <v>28.568406205923839</v>
      </c>
      <c r="H32" s="6">
        <v>-0.56840620592383928</v>
      </c>
      <c r="I32" s="6">
        <v>-0.18005082348006332</v>
      </c>
      <c r="K32" s="6">
        <v>65</v>
      </c>
      <c r="L32" s="6">
        <v>37</v>
      </c>
    </row>
    <row r="33" spans="6:12" x14ac:dyDescent="0.35">
      <c r="F33" s="6">
        <v>8</v>
      </c>
      <c r="G33" s="6">
        <v>25.088857545839215</v>
      </c>
      <c r="H33" s="6">
        <v>-5.0888575458392147</v>
      </c>
      <c r="I33" s="6">
        <v>-1.6119686628190217</v>
      </c>
      <c r="K33" s="6">
        <v>75</v>
      </c>
      <c r="L33" s="6">
        <v>41</v>
      </c>
    </row>
    <row r="34" spans="6:12" x14ac:dyDescent="0.35">
      <c r="F34" s="6">
        <v>9</v>
      </c>
      <c r="G34" s="6">
        <v>25.088857545839215</v>
      </c>
      <c r="H34" s="6">
        <v>-3.0888575458392147</v>
      </c>
      <c r="I34" s="6">
        <v>-0.97843995886187907</v>
      </c>
      <c r="K34" s="6">
        <v>85</v>
      </c>
      <c r="L34" s="6">
        <v>43</v>
      </c>
    </row>
    <row r="35" spans="6:12" ht="15" thickBot="1" x14ac:dyDescent="0.4">
      <c r="F35" s="7">
        <v>10</v>
      </c>
      <c r="G35" s="7">
        <v>11.170662905500713</v>
      </c>
      <c r="H35" s="7">
        <v>3.8293370944992873</v>
      </c>
      <c r="I35" s="7">
        <v>1.212997483246572</v>
      </c>
      <c r="K35" s="7">
        <v>95</v>
      </c>
      <c r="L35" s="7">
        <v>45</v>
      </c>
    </row>
  </sheetData>
  <sortState ref="L26:L35">
    <sortCondition ref="L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3" workbookViewId="0">
      <selection activeCell="K9" sqref="K9"/>
    </sheetView>
  </sheetViews>
  <sheetFormatPr defaultRowHeight="14.5" x14ac:dyDescent="0.35"/>
  <cols>
    <col min="6" max="6" width="15.7265625" customWidth="1"/>
    <col min="7" max="7" width="10.54296875" customWidth="1"/>
    <col min="8" max="8" width="13.1796875" customWidth="1"/>
    <col min="11" max="11" width="12" bestFit="1" customWidth="1"/>
    <col min="12" max="12" width="10.81640625" customWidth="1"/>
    <col min="13" max="13" width="10.90625" customWidth="1"/>
    <col min="14" max="14" width="11" customWidth="1"/>
  </cols>
  <sheetData>
    <row r="1" spans="1:11" ht="54.5" thickBot="1" x14ac:dyDescent="0.4">
      <c r="A1" s="1" t="s">
        <v>0</v>
      </c>
      <c r="B1" s="1" t="s">
        <v>1</v>
      </c>
    </row>
    <row r="2" spans="1:11" x14ac:dyDescent="0.35">
      <c r="A2" s="2">
        <v>2</v>
      </c>
      <c r="B2" s="2">
        <v>45</v>
      </c>
      <c r="F2" t="s">
        <v>4</v>
      </c>
    </row>
    <row r="3" spans="1:11" ht="15" thickBot="1" x14ac:dyDescent="0.4">
      <c r="A3" s="2">
        <v>4</v>
      </c>
      <c r="B3" s="2">
        <v>41</v>
      </c>
    </row>
    <row r="4" spans="1:11" x14ac:dyDescent="0.35">
      <c r="A4" s="2">
        <v>4</v>
      </c>
      <c r="B4" s="2">
        <v>43</v>
      </c>
      <c r="F4" s="9" t="s">
        <v>5</v>
      </c>
      <c r="G4" s="9"/>
    </row>
    <row r="5" spans="1:11" x14ac:dyDescent="0.35">
      <c r="A5" s="2">
        <v>5</v>
      </c>
      <c r="B5" s="2">
        <v>37</v>
      </c>
      <c r="F5" s="6" t="s">
        <v>6</v>
      </c>
      <c r="G5" s="11">
        <v>0.9515222730204923</v>
      </c>
    </row>
    <row r="6" spans="1:11" x14ac:dyDescent="0.35">
      <c r="A6" s="2">
        <v>5</v>
      </c>
      <c r="B6" s="2">
        <v>32</v>
      </c>
      <c r="F6" s="6" t="s">
        <v>7</v>
      </c>
      <c r="G6" s="11">
        <v>0.90539463605408421</v>
      </c>
    </row>
    <row r="7" spans="1:11" x14ac:dyDescent="0.35">
      <c r="A7" s="2">
        <v>6</v>
      </c>
      <c r="B7" s="2">
        <v>34</v>
      </c>
      <c r="F7" s="6" t="s">
        <v>8</v>
      </c>
      <c r="G7" s="11">
        <v>0.89356896556084475</v>
      </c>
    </row>
    <row r="8" spans="1:11" x14ac:dyDescent="0.35">
      <c r="A8" s="2">
        <v>7</v>
      </c>
      <c r="B8" s="2">
        <v>28</v>
      </c>
      <c r="F8" s="6" t="s">
        <v>9</v>
      </c>
      <c r="G8" s="11">
        <v>3.3484202535883014</v>
      </c>
    </row>
    <row r="9" spans="1:11" ht="15" thickBot="1" x14ac:dyDescent="0.4">
      <c r="A9" s="2">
        <v>8</v>
      </c>
      <c r="B9" s="2">
        <v>20</v>
      </c>
      <c r="F9" s="7" t="s">
        <v>10</v>
      </c>
      <c r="G9" s="7">
        <v>10</v>
      </c>
    </row>
    <row r="10" spans="1:11" x14ac:dyDescent="0.35">
      <c r="A10" s="2">
        <v>8</v>
      </c>
      <c r="B10" s="2">
        <v>22</v>
      </c>
    </row>
    <row r="11" spans="1:11" ht="15" thickBot="1" x14ac:dyDescent="0.4">
      <c r="A11" s="3">
        <v>12</v>
      </c>
      <c r="B11" s="3">
        <v>15</v>
      </c>
      <c r="F11" t="s">
        <v>11</v>
      </c>
    </row>
    <row r="12" spans="1:11" x14ac:dyDescent="0.35">
      <c r="F12" s="8"/>
      <c r="G12" s="8" t="s">
        <v>16</v>
      </c>
      <c r="H12" s="8" t="s">
        <v>17</v>
      </c>
      <c r="I12" s="8" t="s">
        <v>18</v>
      </c>
      <c r="J12" s="8" t="s">
        <v>19</v>
      </c>
      <c r="K12" s="8" t="s">
        <v>20</v>
      </c>
    </row>
    <row r="13" spans="1:11" x14ac:dyDescent="0.35">
      <c r="F13" s="6" t="s">
        <v>12</v>
      </c>
      <c r="G13" s="6">
        <v>1</v>
      </c>
      <c r="H13" s="11">
        <v>858.40465444287724</v>
      </c>
      <c r="I13" s="11">
        <v>858.40465444287724</v>
      </c>
      <c r="J13" s="11">
        <v>76.561801427807609</v>
      </c>
      <c r="K13" s="15">
        <v>2.278535569284156E-5</v>
      </c>
    </row>
    <row r="14" spans="1:11" x14ac:dyDescent="0.35">
      <c r="F14" s="6" t="s">
        <v>13</v>
      </c>
      <c r="G14" s="6">
        <v>8</v>
      </c>
      <c r="H14" s="11">
        <v>89.695345557122749</v>
      </c>
      <c r="I14" s="11">
        <v>11.211918194640344</v>
      </c>
      <c r="J14" s="11"/>
      <c r="K14" s="6"/>
    </row>
    <row r="15" spans="1:11" ht="15" thickBot="1" x14ac:dyDescent="0.4">
      <c r="F15" s="7" t="s">
        <v>14</v>
      </c>
      <c r="G15" s="7">
        <v>9</v>
      </c>
      <c r="H15" s="13">
        <v>948.1</v>
      </c>
      <c r="I15" s="13"/>
      <c r="J15" s="13"/>
      <c r="K15" s="7"/>
    </row>
    <row r="16" spans="1:11" ht="15" thickBot="1" x14ac:dyDescent="0.4"/>
    <row r="17" spans="6:14" x14ac:dyDescent="0.35">
      <c r="F17" s="8"/>
      <c r="G17" s="8" t="s">
        <v>21</v>
      </c>
      <c r="H17" s="8" t="s">
        <v>9</v>
      </c>
      <c r="I17" s="8" t="s">
        <v>22</v>
      </c>
      <c r="J17" s="8" t="s">
        <v>23</v>
      </c>
      <c r="K17" s="8" t="s">
        <v>24</v>
      </c>
      <c r="L17" s="8" t="s">
        <v>25</v>
      </c>
      <c r="M17" s="8" t="s">
        <v>26</v>
      </c>
      <c r="N17" s="8" t="s">
        <v>27</v>
      </c>
    </row>
    <row r="18" spans="6:14" x14ac:dyDescent="0.35">
      <c r="F18" s="6" t="s">
        <v>15</v>
      </c>
      <c r="G18" s="11">
        <v>52.925246826516215</v>
      </c>
      <c r="H18" s="11">
        <v>2.6467852497486954</v>
      </c>
      <c r="I18" s="11">
        <v>19.99604872799609</v>
      </c>
      <c r="J18" s="11">
        <v>4.0802490444373318E-8</v>
      </c>
      <c r="K18" s="11">
        <v>46.821749095598328</v>
      </c>
      <c r="L18" s="11">
        <v>59.028744557434102</v>
      </c>
      <c r="M18" s="11">
        <v>46.821749095598328</v>
      </c>
      <c r="N18" s="11">
        <v>59.028744557434102</v>
      </c>
    </row>
    <row r="19" spans="6:14" ht="15" thickBot="1" x14ac:dyDescent="0.4">
      <c r="F19" s="7" t="s">
        <v>28</v>
      </c>
      <c r="G19" s="13">
        <v>-3.479548660084625</v>
      </c>
      <c r="H19" s="13">
        <v>0.39766451820074405</v>
      </c>
      <c r="I19" s="13">
        <v>-8.7499600814979495</v>
      </c>
      <c r="J19" s="13">
        <v>2.278535569284156E-5</v>
      </c>
      <c r="K19" s="13">
        <v>-4.3965646834795136</v>
      </c>
      <c r="L19" s="13">
        <v>-2.5625326366897365</v>
      </c>
      <c r="M19" s="13">
        <v>-4.3965646834795136</v>
      </c>
      <c r="N19" s="13">
        <v>-2.5625326366897365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6" sqref="E6"/>
    </sheetView>
  </sheetViews>
  <sheetFormatPr defaultRowHeight="14.5" x14ac:dyDescent="0.35"/>
  <cols>
    <col min="4" max="4" width="19.453125" customWidth="1"/>
  </cols>
  <sheetData>
    <row r="1" spans="1:5" ht="54.5" thickBot="1" x14ac:dyDescent="0.4">
      <c r="A1" s="1" t="s">
        <v>0</v>
      </c>
      <c r="B1" s="1" t="s">
        <v>1</v>
      </c>
    </row>
    <row r="2" spans="1:5" x14ac:dyDescent="0.35">
      <c r="A2" s="2">
        <v>2</v>
      </c>
      <c r="B2" s="2">
        <v>45</v>
      </c>
    </row>
    <row r="3" spans="1:5" x14ac:dyDescent="0.35">
      <c r="A3" s="2">
        <v>4</v>
      </c>
      <c r="B3" s="2">
        <v>41</v>
      </c>
    </row>
    <row r="4" spans="1:5" x14ac:dyDescent="0.35">
      <c r="A4" s="2">
        <v>4</v>
      </c>
      <c r="B4" s="2">
        <v>43</v>
      </c>
      <c r="D4" t="s">
        <v>37</v>
      </c>
      <c r="E4">
        <f>LINEST(B2:B11,A2:A11,TRUE,TRUE)</f>
        <v>-3.479548660084625</v>
      </c>
    </row>
    <row r="5" spans="1:5" x14ac:dyDescent="0.35">
      <c r="A5" s="2">
        <v>5</v>
      </c>
      <c r="B5" s="2">
        <v>37</v>
      </c>
    </row>
    <row r="6" spans="1:5" x14ac:dyDescent="0.35">
      <c r="A6" s="2">
        <v>5</v>
      </c>
      <c r="B6" s="2">
        <v>32</v>
      </c>
      <c r="D6" t="s">
        <v>38</v>
      </c>
      <c r="E6">
        <f>TREND(B2:B11,A2:A11,0,TRUE)</f>
        <v>52.925246826516215</v>
      </c>
    </row>
    <row r="7" spans="1:5" x14ac:dyDescent="0.35">
      <c r="A7" s="2">
        <v>6</v>
      </c>
      <c r="B7" s="2">
        <v>34</v>
      </c>
    </row>
    <row r="8" spans="1:5" x14ac:dyDescent="0.35">
      <c r="A8" s="2">
        <v>7</v>
      </c>
      <c r="B8" s="2">
        <v>28</v>
      </c>
    </row>
    <row r="9" spans="1:5" x14ac:dyDescent="0.35">
      <c r="A9" s="2">
        <v>8</v>
      </c>
      <c r="B9" s="2">
        <v>20</v>
      </c>
    </row>
    <row r="10" spans="1:5" x14ac:dyDescent="0.35">
      <c r="A10" s="2">
        <v>8</v>
      </c>
      <c r="B10" s="2">
        <v>22</v>
      </c>
    </row>
    <row r="11" spans="1:5" ht="15" thickBot="1" x14ac:dyDescent="0.4">
      <c r="A11" s="3">
        <v>12</v>
      </c>
      <c r="B11" s="3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9" sqref="F9"/>
    </sheetView>
  </sheetViews>
  <sheetFormatPr defaultRowHeight="14.5" x14ac:dyDescent="0.35"/>
  <cols>
    <col min="4" max="4" width="16" customWidth="1"/>
    <col min="5" max="5" width="11.453125" customWidth="1"/>
    <col min="6" max="6" width="13.90625" customWidth="1"/>
    <col min="9" max="9" width="11.6328125" customWidth="1"/>
    <col min="10" max="10" width="9.6328125" customWidth="1"/>
    <col min="11" max="11" width="11" customWidth="1"/>
    <col min="12" max="12" width="12.26953125" customWidth="1"/>
  </cols>
  <sheetData>
    <row r="1" spans="1:9" ht="54.5" thickBot="1" x14ac:dyDescent="0.4">
      <c r="A1" s="1" t="s">
        <v>0</v>
      </c>
      <c r="B1" s="1" t="s">
        <v>1</v>
      </c>
    </row>
    <row r="2" spans="1:9" x14ac:dyDescent="0.35">
      <c r="A2" s="2">
        <v>2</v>
      </c>
      <c r="B2" s="2">
        <v>45</v>
      </c>
      <c r="D2" t="s">
        <v>4</v>
      </c>
    </row>
    <row r="3" spans="1:9" ht="15" thickBot="1" x14ac:dyDescent="0.4">
      <c r="A3" s="2">
        <v>4</v>
      </c>
      <c r="B3" s="2">
        <v>41</v>
      </c>
    </row>
    <row r="4" spans="1:9" x14ac:dyDescent="0.35">
      <c r="A4" s="2">
        <v>4</v>
      </c>
      <c r="B4" s="2">
        <v>43</v>
      </c>
      <c r="D4" s="9" t="s">
        <v>5</v>
      </c>
      <c r="E4" s="9"/>
    </row>
    <row r="5" spans="1:9" x14ac:dyDescent="0.35">
      <c r="A5" s="2">
        <v>5</v>
      </c>
      <c r="B5" s="2">
        <v>37</v>
      </c>
      <c r="D5" s="6" t="s">
        <v>6</v>
      </c>
      <c r="E5" s="12">
        <v>0.93942926021720785</v>
      </c>
    </row>
    <row r="6" spans="1:9" x14ac:dyDescent="0.35">
      <c r="A6" s="2">
        <v>5</v>
      </c>
      <c r="B6" s="2">
        <v>32</v>
      </c>
      <c r="D6" s="6" t="s">
        <v>7</v>
      </c>
      <c r="E6" s="12">
        <v>0.88252733495225033</v>
      </c>
    </row>
    <row r="7" spans="1:9" x14ac:dyDescent="0.35">
      <c r="A7" s="2">
        <v>6</v>
      </c>
      <c r="B7" s="2">
        <v>34</v>
      </c>
      <c r="D7" s="6" t="s">
        <v>8</v>
      </c>
      <c r="E7" s="12">
        <v>0.86574552565971463</v>
      </c>
    </row>
    <row r="8" spans="1:9" x14ac:dyDescent="0.35">
      <c r="A8" s="2">
        <v>7</v>
      </c>
      <c r="B8" s="2">
        <v>28</v>
      </c>
      <c r="D8" s="6" t="s">
        <v>9</v>
      </c>
      <c r="E8" s="12">
        <v>3.5514028222772804</v>
      </c>
    </row>
    <row r="9" spans="1:9" ht="15" thickBot="1" x14ac:dyDescent="0.4">
      <c r="A9" s="2">
        <v>8</v>
      </c>
      <c r="B9" s="2">
        <v>20</v>
      </c>
      <c r="D9" s="7" t="s">
        <v>10</v>
      </c>
      <c r="E9" s="7">
        <v>9</v>
      </c>
    </row>
    <row r="10" spans="1:9" x14ac:dyDescent="0.35">
      <c r="A10" s="2">
        <v>8</v>
      </c>
      <c r="B10" s="2">
        <v>22</v>
      </c>
    </row>
    <row r="11" spans="1:9" ht="15" thickBot="1" x14ac:dyDescent="0.4">
      <c r="A11" s="3">
        <v>12</v>
      </c>
      <c r="B11" s="3">
        <v>15</v>
      </c>
      <c r="D11" t="s">
        <v>11</v>
      </c>
    </row>
    <row r="12" spans="1:9" x14ac:dyDescent="0.35">
      <c r="D12" s="8"/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</row>
    <row r="13" spans="1:9" x14ac:dyDescent="0.35">
      <c r="D13" s="6" t="s">
        <v>12</v>
      </c>
      <c r="E13" s="6">
        <v>1</v>
      </c>
      <c r="F13" s="12">
        <v>663.26832151300232</v>
      </c>
      <c r="G13" s="12">
        <v>663.26832151300232</v>
      </c>
      <c r="H13" s="12">
        <v>52.588330588692052</v>
      </c>
      <c r="I13" s="10">
        <v>1.6966837559207111E-4</v>
      </c>
    </row>
    <row r="14" spans="1:9" x14ac:dyDescent="0.35">
      <c r="D14" s="6" t="s">
        <v>13</v>
      </c>
      <c r="E14" s="6">
        <v>7</v>
      </c>
      <c r="F14" s="12">
        <v>88.287234042553237</v>
      </c>
      <c r="G14" s="12">
        <v>12.612462006079033</v>
      </c>
      <c r="H14" s="12"/>
      <c r="I14" s="6"/>
    </row>
    <row r="15" spans="1:9" ht="15" thickBot="1" x14ac:dyDescent="0.4">
      <c r="D15" s="7" t="s">
        <v>14</v>
      </c>
      <c r="E15" s="7">
        <v>8</v>
      </c>
      <c r="F15" s="14">
        <v>751.55555555555554</v>
      </c>
      <c r="G15" s="14"/>
      <c r="H15" s="14"/>
      <c r="I15" s="7"/>
    </row>
    <row r="16" spans="1:9" ht="15" thickBot="1" x14ac:dyDescent="0.4"/>
    <row r="17" spans="4:12" x14ac:dyDescent="0.35">
      <c r="D17" s="8"/>
      <c r="E17" s="8" t="s">
        <v>21</v>
      </c>
      <c r="F17" s="8" t="s">
        <v>9</v>
      </c>
      <c r="G17" s="8" t="s">
        <v>22</v>
      </c>
      <c r="H17" s="8" t="s">
        <v>23</v>
      </c>
      <c r="I17" s="8" t="s">
        <v>24</v>
      </c>
      <c r="J17" s="8" t="s">
        <v>25</v>
      </c>
      <c r="K17" s="8" t="s">
        <v>26</v>
      </c>
      <c r="L17" s="8" t="s">
        <v>27</v>
      </c>
    </row>
    <row r="18" spans="4:12" x14ac:dyDescent="0.35">
      <c r="D18" s="6" t="s">
        <v>15</v>
      </c>
      <c r="E18" s="12">
        <v>53.585106382978722</v>
      </c>
      <c r="F18" s="12">
        <v>3.4322844017051839</v>
      </c>
      <c r="G18" s="12">
        <v>15.612082249465473</v>
      </c>
      <c r="H18" s="12">
        <v>1.0697473282361704E-6</v>
      </c>
      <c r="I18" s="12">
        <v>45.469043448343015</v>
      </c>
      <c r="J18" s="12">
        <v>61.701169317614429</v>
      </c>
      <c r="K18" s="12">
        <v>45.469043448343015</v>
      </c>
      <c r="L18" s="12">
        <v>61.701169317614429</v>
      </c>
    </row>
    <row r="19" spans="4:12" ht="15" thickBot="1" x14ac:dyDescent="0.4">
      <c r="D19" s="7">
        <v>2</v>
      </c>
      <c r="E19" s="14">
        <v>-3.563829787234043</v>
      </c>
      <c r="F19" s="14">
        <v>0.49144199037489766</v>
      </c>
      <c r="G19" s="14">
        <v>-7.2517812011044622</v>
      </c>
      <c r="H19" s="14">
        <v>1.6966837559207094E-4</v>
      </c>
      <c r="I19" s="14">
        <v>-4.7259054359255543</v>
      </c>
      <c r="J19" s="14">
        <v>-2.4017541385425321</v>
      </c>
      <c r="K19" s="14">
        <v>-4.7259054359255543</v>
      </c>
      <c r="L19" s="14">
        <v>-2.4017541385425321</v>
      </c>
    </row>
    <row r="23" spans="4:12" x14ac:dyDescent="0.35">
      <c r="D23" t="s">
        <v>29</v>
      </c>
      <c r="I23" t="s">
        <v>34</v>
      </c>
    </row>
    <row r="24" spans="4:12" ht="15" thickBot="1" x14ac:dyDescent="0.4"/>
    <row r="25" spans="4:12" x14ac:dyDescent="0.35">
      <c r="D25" s="8" t="s">
        <v>30</v>
      </c>
      <c r="E25" s="8" t="s">
        <v>39</v>
      </c>
      <c r="F25" s="8" t="s">
        <v>32</v>
      </c>
      <c r="G25" s="8" t="s">
        <v>33</v>
      </c>
      <c r="I25" s="8" t="s">
        <v>35</v>
      </c>
      <c r="J25" s="8">
        <v>45</v>
      </c>
    </row>
    <row r="26" spans="4:12" x14ac:dyDescent="0.35">
      <c r="D26" s="6">
        <v>1</v>
      </c>
      <c r="E26" s="12">
        <v>39.329787234042549</v>
      </c>
      <c r="F26" s="12">
        <v>1.6702127659574515</v>
      </c>
      <c r="G26" s="12">
        <v>0.50276824165109824</v>
      </c>
      <c r="H26" s="4"/>
      <c r="I26" s="12">
        <v>5.5555555555555554</v>
      </c>
      <c r="J26" s="6">
        <v>15</v>
      </c>
    </row>
    <row r="27" spans="4:12" x14ac:dyDescent="0.35">
      <c r="D27" s="6">
        <v>2</v>
      </c>
      <c r="E27" s="12">
        <v>39.329787234042549</v>
      </c>
      <c r="F27" s="12">
        <v>3.6702127659574515</v>
      </c>
      <c r="G27" s="12">
        <v>1.1048091934371249</v>
      </c>
      <c r="H27" s="4"/>
      <c r="I27" s="12">
        <v>16.666666666666664</v>
      </c>
      <c r="J27" s="6">
        <v>20</v>
      </c>
    </row>
    <row r="28" spans="4:12" x14ac:dyDescent="0.35">
      <c r="D28" s="6">
        <v>3</v>
      </c>
      <c r="E28" s="12">
        <v>35.765957446808507</v>
      </c>
      <c r="F28" s="12">
        <v>1.2340425531914931</v>
      </c>
      <c r="G28" s="12">
        <v>0.3714720766339325</v>
      </c>
      <c r="H28" s="4"/>
      <c r="I28" s="12">
        <v>27.777777777777779</v>
      </c>
      <c r="J28" s="6">
        <v>22</v>
      </c>
    </row>
    <row r="29" spans="4:12" x14ac:dyDescent="0.35">
      <c r="D29" s="6">
        <v>4</v>
      </c>
      <c r="E29" s="12">
        <v>35.765957446808507</v>
      </c>
      <c r="F29" s="12">
        <v>-3.7659574468085069</v>
      </c>
      <c r="G29" s="12">
        <v>-1.1336303028311343</v>
      </c>
      <c r="H29" s="4"/>
      <c r="I29" s="12">
        <v>38.888888888888886</v>
      </c>
      <c r="J29" s="6">
        <v>28</v>
      </c>
    </row>
    <row r="30" spans="4:12" x14ac:dyDescent="0.35">
      <c r="D30" s="6">
        <v>5</v>
      </c>
      <c r="E30" s="12">
        <v>32.202127659574465</v>
      </c>
      <c r="F30" s="12">
        <v>1.7978723404255348</v>
      </c>
      <c r="G30" s="12">
        <v>0.54119638750978016</v>
      </c>
      <c r="H30" s="4"/>
      <c r="I30" s="12">
        <v>50</v>
      </c>
      <c r="J30" s="6">
        <v>32</v>
      </c>
    </row>
    <row r="31" spans="4:12" x14ac:dyDescent="0.35">
      <c r="D31" s="6">
        <v>6</v>
      </c>
      <c r="E31" s="12">
        <v>28.63829787234042</v>
      </c>
      <c r="F31" s="12">
        <v>-0.63829787234042001</v>
      </c>
      <c r="G31" s="12">
        <v>-0.19214072929341111</v>
      </c>
      <c r="H31" s="4"/>
      <c r="I31" s="12">
        <v>61.111111111111114</v>
      </c>
      <c r="J31" s="6">
        <v>34</v>
      </c>
    </row>
    <row r="32" spans="4:12" x14ac:dyDescent="0.35">
      <c r="D32" s="6">
        <v>7</v>
      </c>
      <c r="E32" s="12">
        <v>25.074468085106378</v>
      </c>
      <c r="F32" s="12">
        <v>-5.0744680851063784</v>
      </c>
      <c r="G32" s="12">
        <v>-1.5275187978826303</v>
      </c>
      <c r="H32" s="4"/>
      <c r="I32" s="12">
        <v>72.222222222222214</v>
      </c>
      <c r="J32" s="6">
        <v>37</v>
      </c>
    </row>
    <row r="33" spans="4:10" x14ac:dyDescent="0.35">
      <c r="D33" s="6">
        <v>8</v>
      </c>
      <c r="E33" s="12">
        <v>25.074468085106378</v>
      </c>
      <c r="F33" s="12">
        <v>-3.0744680851063784</v>
      </c>
      <c r="G33" s="12">
        <v>-0.92547784609660355</v>
      </c>
      <c r="H33" s="4"/>
      <c r="I33" s="12">
        <v>83.333333333333329</v>
      </c>
      <c r="J33" s="6">
        <v>41</v>
      </c>
    </row>
    <row r="34" spans="4:10" ht="15" thickBot="1" x14ac:dyDescent="0.4">
      <c r="D34" s="7">
        <v>9</v>
      </c>
      <c r="E34" s="14">
        <v>10.819148936170208</v>
      </c>
      <c r="F34" s="14">
        <v>4.1808510638297918</v>
      </c>
      <c r="G34" s="14">
        <v>1.2585217768718551</v>
      </c>
      <c r="H34" s="4"/>
      <c r="I34" s="14">
        <v>94.444444444444443</v>
      </c>
      <c r="J34" s="7">
        <v>43</v>
      </c>
    </row>
  </sheetData>
  <sortState ref="J26:J34">
    <sortCondition ref="J26"/>
  </sortState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4.5" x14ac:dyDescent="0.35"/>
  <sheetData>
    <row r="1" spans="1:10" ht="54.5" thickBot="1" x14ac:dyDescent="0.4">
      <c r="A1" s="1" t="s">
        <v>0</v>
      </c>
      <c r="B1" s="1" t="s">
        <v>1</v>
      </c>
      <c r="F1" t="s">
        <v>42</v>
      </c>
      <c r="G1" t="s">
        <v>43</v>
      </c>
      <c r="J1" t="s">
        <v>44</v>
      </c>
    </row>
    <row r="2" spans="1:10" x14ac:dyDescent="0.35">
      <c r="A2" s="2">
        <v>2</v>
      </c>
      <c r="B2" s="2">
        <v>45</v>
      </c>
      <c r="C2" t="s">
        <v>40</v>
      </c>
      <c r="D2">
        <f>AVERAGE(A2:A11)</f>
        <v>6.1</v>
      </c>
      <c r="F2">
        <f>A2-$D$2</f>
        <v>-4.0999999999999996</v>
      </c>
      <c r="G2">
        <f>B2-$D$3</f>
        <v>13.3</v>
      </c>
      <c r="H2">
        <f>F2*G2</f>
        <v>-54.53</v>
      </c>
      <c r="I2">
        <f>F2^2</f>
        <v>16.809999999999999</v>
      </c>
      <c r="J2">
        <f>G2^2</f>
        <v>176.89000000000001</v>
      </c>
    </row>
    <row r="3" spans="1:10" x14ac:dyDescent="0.35">
      <c r="A3" s="2">
        <v>4</v>
      </c>
      <c r="B3" s="2">
        <v>41</v>
      </c>
      <c r="C3" t="s">
        <v>41</v>
      </c>
      <c r="D3">
        <f>AVERAGE(B2:B11)</f>
        <v>31.7</v>
      </c>
      <c r="F3">
        <f t="shared" ref="F3:F11" si="0">A3-$D$2</f>
        <v>-2.0999999999999996</v>
      </c>
      <c r="G3">
        <f t="shared" ref="G3:G11" si="1">B3-$D$3</f>
        <v>9.3000000000000007</v>
      </c>
      <c r="H3">
        <f t="shared" ref="H3:H11" si="2">F3*G3</f>
        <v>-19.529999999999998</v>
      </c>
      <c r="I3">
        <f t="shared" ref="I3:I11" si="3">F3^2</f>
        <v>4.4099999999999984</v>
      </c>
    </row>
    <row r="4" spans="1:10" x14ac:dyDescent="0.35">
      <c r="A4" s="2">
        <v>4</v>
      </c>
      <c r="B4" s="2">
        <v>43</v>
      </c>
      <c r="F4">
        <f t="shared" si="0"/>
        <v>-2.0999999999999996</v>
      </c>
      <c r="G4">
        <f t="shared" si="1"/>
        <v>11.3</v>
      </c>
      <c r="H4">
        <f t="shared" si="2"/>
        <v>-23.729999999999997</v>
      </c>
      <c r="I4">
        <f t="shared" si="3"/>
        <v>4.4099999999999984</v>
      </c>
    </row>
    <row r="5" spans="1:10" x14ac:dyDescent="0.35">
      <c r="A5" s="2">
        <v>5</v>
      </c>
      <c r="B5" s="2">
        <v>37</v>
      </c>
      <c r="F5">
        <f t="shared" si="0"/>
        <v>-1.0999999999999996</v>
      </c>
      <c r="G5">
        <f t="shared" si="1"/>
        <v>5.3000000000000007</v>
      </c>
      <c r="H5">
        <f t="shared" si="2"/>
        <v>-5.8299999999999992</v>
      </c>
      <c r="I5">
        <f t="shared" si="3"/>
        <v>1.2099999999999993</v>
      </c>
    </row>
    <row r="6" spans="1:10" x14ac:dyDescent="0.35">
      <c r="A6" s="2">
        <v>5</v>
      </c>
      <c r="B6" s="2">
        <v>32</v>
      </c>
      <c r="F6">
        <f t="shared" si="0"/>
        <v>-1.0999999999999996</v>
      </c>
      <c r="G6">
        <f t="shared" si="1"/>
        <v>0.30000000000000071</v>
      </c>
      <c r="H6">
        <f t="shared" si="2"/>
        <v>-0.33000000000000068</v>
      </c>
      <c r="I6">
        <f t="shared" si="3"/>
        <v>1.2099999999999993</v>
      </c>
    </row>
    <row r="7" spans="1:10" x14ac:dyDescent="0.35">
      <c r="A7" s="2">
        <v>6</v>
      </c>
      <c r="B7" s="2">
        <v>34</v>
      </c>
      <c r="F7">
        <f t="shared" si="0"/>
        <v>-9.9999999999999645E-2</v>
      </c>
      <c r="G7">
        <f t="shared" si="1"/>
        <v>2.3000000000000007</v>
      </c>
      <c r="H7">
        <f t="shared" si="2"/>
        <v>-0.22999999999999926</v>
      </c>
      <c r="I7">
        <f t="shared" si="3"/>
        <v>9.9999999999999291E-3</v>
      </c>
    </row>
    <row r="8" spans="1:10" x14ac:dyDescent="0.35">
      <c r="A8" s="2">
        <v>7</v>
      </c>
      <c r="B8" s="2">
        <v>28</v>
      </c>
      <c r="F8">
        <f t="shared" si="0"/>
        <v>0.90000000000000036</v>
      </c>
      <c r="G8">
        <f t="shared" si="1"/>
        <v>-3.6999999999999993</v>
      </c>
      <c r="H8">
        <f t="shared" si="2"/>
        <v>-3.3300000000000005</v>
      </c>
      <c r="I8">
        <f t="shared" si="3"/>
        <v>0.81000000000000061</v>
      </c>
    </row>
    <row r="9" spans="1:10" x14ac:dyDescent="0.35">
      <c r="A9" s="2">
        <v>8</v>
      </c>
      <c r="B9" s="2">
        <v>20</v>
      </c>
      <c r="F9">
        <f t="shared" si="0"/>
        <v>1.9000000000000004</v>
      </c>
      <c r="G9">
        <f t="shared" si="1"/>
        <v>-11.7</v>
      </c>
      <c r="H9">
        <f t="shared" si="2"/>
        <v>-22.230000000000004</v>
      </c>
      <c r="I9">
        <f t="shared" si="3"/>
        <v>3.6100000000000012</v>
      </c>
    </row>
    <row r="10" spans="1:10" x14ac:dyDescent="0.35">
      <c r="A10" s="2">
        <v>8</v>
      </c>
      <c r="B10" s="2">
        <v>22</v>
      </c>
      <c r="F10">
        <f t="shared" si="0"/>
        <v>1.9000000000000004</v>
      </c>
      <c r="G10">
        <f t="shared" si="1"/>
        <v>-9.6999999999999993</v>
      </c>
      <c r="H10">
        <f t="shared" si="2"/>
        <v>-18.430000000000003</v>
      </c>
      <c r="I10">
        <f t="shared" si="3"/>
        <v>3.6100000000000012</v>
      </c>
    </row>
    <row r="11" spans="1:10" ht="15" thickBot="1" x14ac:dyDescent="0.4">
      <c r="A11" s="3">
        <v>12</v>
      </c>
      <c r="B11" s="3">
        <v>15</v>
      </c>
      <c r="F11">
        <f t="shared" si="0"/>
        <v>5.9</v>
      </c>
      <c r="G11">
        <f t="shared" si="1"/>
        <v>-16.7</v>
      </c>
      <c r="H11">
        <f t="shared" si="2"/>
        <v>-98.53</v>
      </c>
      <c r="I11">
        <f t="shared" si="3"/>
        <v>34.81</v>
      </c>
    </row>
    <row r="12" spans="1:10" x14ac:dyDescent="0.35">
      <c r="A12">
        <f>SUM(A2:A11)</f>
        <v>61</v>
      </c>
      <c r="B12">
        <f>SUM(B2:B11)</f>
        <v>317</v>
      </c>
    </row>
    <row r="13" spans="1:10" x14ac:dyDescent="0.35">
      <c r="H13">
        <f>SUM(H2:H11)</f>
        <v>-246.70000000000002</v>
      </c>
      <c r="I13">
        <f>SUM(I2:I11)</f>
        <v>70.900000000000006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2015-02-11T21:04:56Z</dcterms:created>
  <dcterms:modified xsi:type="dcterms:W3CDTF">2015-02-22T17:23:25Z</dcterms:modified>
</cp:coreProperties>
</file>