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995" windowHeight="10005" activeTab="0"/>
  </bookViews>
  <sheets>
    <sheet name="dataset" sheetId="1" r:id="rId1"/>
    <sheet name="completed-Excel2010" sheetId="2" r:id="rId2"/>
    <sheet name="completed-Excel2007" sheetId="3" r:id="rId3"/>
  </sheets>
  <definedNames>
    <definedName name="_xlfn.CONFIDENCE.NORM" hidden="1">#NAME?</definedName>
    <definedName name="_xlfn.CONFIDENCE.T" hidden="1">#NAME?</definedName>
    <definedName name="_xlfn.NORM.INV" hidden="1">#NAME?</definedName>
    <definedName name="_xlfn.STDEV.P" hidden="1">#NAME?</definedName>
    <definedName name="_xlfn.STDEV.S" hidden="1">#NAME?</definedName>
  </definedNames>
  <calcPr fullCalcOnLoad="1"/>
</workbook>
</file>

<file path=xl/sharedStrings.xml><?xml version="1.0" encoding="utf-8"?>
<sst xmlns="http://schemas.openxmlformats.org/spreadsheetml/2006/main" count="46" uniqueCount="18">
  <si>
    <t>Plant Num</t>
  </si>
  <si>
    <t>Nuts</t>
  </si>
  <si>
    <t>Bolts</t>
  </si>
  <si>
    <t>Screws</t>
  </si>
  <si>
    <t>Pins</t>
  </si>
  <si>
    <t>Washers</t>
  </si>
  <si>
    <t>Anchors</t>
  </si>
  <si>
    <t>Rivets</t>
  </si>
  <si>
    <t>Mean</t>
  </si>
  <si>
    <t>ConfZ</t>
  </si>
  <si>
    <t>Pop SD</t>
  </si>
  <si>
    <t>CI Z LB</t>
  </si>
  <si>
    <t>CI Z UB</t>
  </si>
  <si>
    <t>Samp SD</t>
  </si>
  <si>
    <t>ConfT</t>
  </si>
  <si>
    <t>CI T LB</t>
  </si>
  <si>
    <t>CI T UB</t>
  </si>
  <si>
    <t>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</si>
</sst>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>
        <v>1</v>
      </c>
      <c r="B2">
        <v>11090</v>
      </c>
      <c r="C2">
        <v>16955</v>
      </c>
      <c r="D2">
        <v>10996</v>
      </c>
      <c r="E2">
        <v>17886</v>
      </c>
      <c r="F2">
        <v>6265</v>
      </c>
      <c r="G2">
        <v>6925</v>
      </c>
      <c r="H2">
        <v>3048</v>
      </c>
    </row>
    <row r="3" spans="1:8" ht="15">
      <c r="A3">
        <v>2</v>
      </c>
      <c r="B3">
        <v>11963</v>
      </c>
      <c r="C3">
        <v>12256</v>
      </c>
      <c r="D3">
        <v>11341</v>
      </c>
      <c r="E3">
        <v>18115</v>
      </c>
      <c r="F3">
        <v>6242</v>
      </c>
      <c r="G3">
        <v>5838</v>
      </c>
      <c r="H3">
        <v>1836</v>
      </c>
    </row>
    <row r="4" spans="1:8" ht="15">
      <c r="A4">
        <v>3</v>
      </c>
      <c r="B4">
        <v>11724</v>
      </c>
      <c r="C4">
        <v>13205</v>
      </c>
      <c r="D4">
        <v>10946</v>
      </c>
      <c r="E4">
        <v>18135</v>
      </c>
      <c r="F4">
        <v>5721</v>
      </c>
      <c r="G4">
        <v>3191</v>
      </c>
      <c r="H4">
        <v>2113</v>
      </c>
    </row>
    <row r="5" spans="1:8" ht="15">
      <c r="A5">
        <v>4</v>
      </c>
      <c r="B5">
        <v>11640</v>
      </c>
      <c r="C5">
        <v>10530</v>
      </c>
      <c r="D5">
        <v>10920</v>
      </c>
      <c r="E5">
        <v>17878</v>
      </c>
      <c r="F5">
        <v>6440</v>
      </c>
      <c r="G5">
        <v>7741</v>
      </c>
      <c r="H5">
        <v>4748</v>
      </c>
    </row>
    <row r="6" spans="1:8" ht="15">
      <c r="A6">
        <v>5</v>
      </c>
      <c r="B6">
        <v>10144</v>
      </c>
      <c r="C6">
        <v>11234</v>
      </c>
      <c r="D6">
        <v>11174</v>
      </c>
      <c r="E6">
        <v>17997</v>
      </c>
      <c r="F6">
        <v>6120</v>
      </c>
      <c r="G6">
        <v>5049</v>
      </c>
      <c r="H6">
        <v>5419</v>
      </c>
    </row>
    <row r="7" spans="1:8" ht="15">
      <c r="A7">
        <v>6</v>
      </c>
      <c r="B7">
        <v>10233</v>
      </c>
      <c r="C7">
        <v>16226</v>
      </c>
      <c r="D7">
        <v>10755</v>
      </c>
      <c r="E7">
        <v>18040</v>
      </c>
      <c r="F7">
        <v>5834</v>
      </c>
      <c r="G7">
        <v>4193</v>
      </c>
      <c r="H7">
        <v>2873</v>
      </c>
    </row>
    <row r="8" spans="1:8" ht="15">
      <c r="A8">
        <v>7</v>
      </c>
      <c r="B8">
        <v>11683</v>
      </c>
      <c r="C8">
        <v>15570</v>
      </c>
      <c r="D8">
        <v>10999</v>
      </c>
      <c r="E8">
        <v>18003</v>
      </c>
      <c r="F8">
        <v>5972</v>
      </c>
      <c r="G8">
        <v>2023</v>
      </c>
      <c r="H8">
        <v>4764</v>
      </c>
    </row>
    <row r="9" spans="1:8" ht="15">
      <c r="A9">
        <v>8</v>
      </c>
      <c r="B9">
        <v>13634</v>
      </c>
      <c r="C9">
        <v>15168</v>
      </c>
      <c r="D9">
        <v>11264</v>
      </c>
      <c r="E9">
        <v>18041</v>
      </c>
      <c r="F9">
        <v>6284</v>
      </c>
      <c r="G9">
        <v>7526</v>
      </c>
      <c r="H9">
        <v>7368</v>
      </c>
    </row>
    <row r="10" spans="1:8" ht="15">
      <c r="A10">
        <v>9</v>
      </c>
      <c r="B10">
        <v>11813</v>
      </c>
      <c r="C10">
        <v>14028</v>
      </c>
      <c r="D10">
        <v>10654</v>
      </c>
      <c r="E10">
        <v>18013</v>
      </c>
      <c r="F10">
        <v>6259</v>
      </c>
      <c r="G10">
        <v>5172</v>
      </c>
      <c r="H10">
        <v>4153</v>
      </c>
    </row>
    <row r="11" spans="1:8" ht="15">
      <c r="A11">
        <v>10</v>
      </c>
      <c r="B11">
        <v>11683</v>
      </c>
      <c r="C11">
        <v>12339</v>
      </c>
      <c r="D11">
        <v>10930</v>
      </c>
      <c r="E11">
        <v>17968</v>
      </c>
      <c r="F11">
        <v>5469</v>
      </c>
      <c r="G11">
        <v>4340</v>
      </c>
      <c r="H11">
        <v>5479</v>
      </c>
    </row>
    <row r="12" spans="1:8" ht="15">
      <c r="A12">
        <v>11</v>
      </c>
      <c r="B12">
        <v>11660</v>
      </c>
      <c r="C12">
        <v>17033</v>
      </c>
      <c r="D12">
        <v>10805</v>
      </c>
      <c r="E12">
        <v>18083</v>
      </c>
      <c r="F12">
        <v>6427</v>
      </c>
      <c r="G12">
        <v>4269</v>
      </c>
      <c r="H12">
        <v>1333</v>
      </c>
    </row>
    <row r="13" spans="1:8" ht="15">
      <c r="A13">
        <v>12</v>
      </c>
      <c r="B13">
        <v>10840</v>
      </c>
      <c r="C13">
        <v>13467</v>
      </c>
      <c r="D13">
        <v>10921</v>
      </c>
      <c r="E13">
        <v>18007</v>
      </c>
      <c r="F13">
        <v>5889</v>
      </c>
      <c r="G13">
        <v>1910</v>
      </c>
      <c r="H13">
        <v>1927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3" sqref="B23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>
        <v>1</v>
      </c>
      <c r="B2">
        <v>11090</v>
      </c>
      <c r="C2">
        <v>16955</v>
      </c>
      <c r="D2">
        <v>10996</v>
      </c>
      <c r="E2">
        <v>17886</v>
      </c>
      <c r="F2">
        <v>6265</v>
      </c>
      <c r="G2">
        <v>6925</v>
      </c>
      <c r="H2">
        <v>3048</v>
      </c>
    </row>
    <row r="3" spans="1:8" ht="15">
      <c r="A3">
        <v>2</v>
      </c>
      <c r="B3">
        <v>11963</v>
      </c>
      <c r="C3">
        <v>12256</v>
      </c>
      <c r="D3">
        <v>11341</v>
      </c>
      <c r="E3">
        <v>18115</v>
      </c>
      <c r="F3">
        <v>6242</v>
      </c>
      <c r="G3">
        <v>5838</v>
      </c>
      <c r="H3">
        <v>1836</v>
      </c>
    </row>
    <row r="4" spans="1:8" ht="15">
      <c r="A4">
        <v>3</v>
      </c>
      <c r="B4">
        <v>11724</v>
      </c>
      <c r="C4">
        <v>13205</v>
      </c>
      <c r="D4">
        <v>10946</v>
      </c>
      <c r="E4">
        <v>18135</v>
      </c>
      <c r="F4">
        <v>5721</v>
      </c>
      <c r="G4">
        <v>3191</v>
      </c>
      <c r="H4">
        <v>2113</v>
      </c>
    </row>
    <row r="5" spans="1:8" ht="15">
      <c r="A5">
        <v>4</v>
      </c>
      <c r="B5">
        <v>11640</v>
      </c>
      <c r="C5">
        <v>10530</v>
      </c>
      <c r="D5">
        <v>10920</v>
      </c>
      <c r="E5">
        <v>17878</v>
      </c>
      <c r="F5">
        <v>6440</v>
      </c>
      <c r="G5">
        <v>7741</v>
      </c>
      <c r="H5">
        <v>4748</v>
      </c>
    </row>
    <row r="6" spans="1:8" ht="15">
      <c r="A6">
        <v>5</v>
      </c>
      <c r="B6">
        <v>10144</v>
      </c>
      <c r="C6">
        <v>11234</v>
      </c>
      <c r="D6">
        <v>11174</v>
      </c>
      <c r="E6">
        <v>17997</v>
      </c>
      <c r="F6">
        <v>6120</v>
      </c>
      <c r="G6">
        <v>5049</v>
      </c>
      <c r="H6">
        <v>5419</v>
      </c>
    </row>
    <row r="7" spans="1:8" ht="15">
      <c r="A7">
        <v>6</v>
      </c>
      <c r="B7">
        <v>10233</v>
      </c>
      <c r="C7">
        <v>16226</v>
      </c>
      <c r="D7">
        <v>10755</v>
      </c>
      <c r="E7">
        <v>18040</v>
      </c>
      <c r="F7">
        <v>5834</v>
      </c>
      <c r="G7">
        <v>4193</v>
      </c>
      <c r="H7">
        <v>2873</v>
      </c>
    </row>
    <row r="8" spans="1:8" ht="15">
      <c r="A8">
        <v>7</v>
      </c>
      <c r="B8">
        <v>11683</v>
      </c>
      <c r="C8">
        <v>15570</v>
      </c>
      <c r="D8">
        <v>10999</v>
      </c>
      <c r="E8">
        <v>18003</v>
      </c>
      <c r="F8">
        <v>5972</v>
      </c>
      <c r="G8">
        <v>2023</v>
      </c>
      <c r="H8">
        <v>4764</v>
      </c>
    </row>
    <row r="9" spans="1:8" ht="15">
      <c r="A9">
        <v>8</v>
      </c>
      <c r="B9">
        <v>13634</v>
      </c>
      <c r="C9">
        <v>15168</v>
      </c>
      <c r="D9">
        <v>11264</v>
      </c>
      <c r="E9">
        <v>18041</v>
      </c>
      <c r="F9">
        <v>6284</v>
      </c>
      <c r="G9">
        <v>7526</v>
      </c>
      <c r="H9">
        <v>7368</v>
      </c>
    </row>
    <row r="10" spans="1:8" ht="15">
      <c r="A10">
        <v>9</v>
      </c>
      <c r="B10">
        <v>11813</v>
      </c>
      <c r="C10">
        <v>14028</v>
      </c>
      <c r="D10">
        <v>10654</v>
      </c>
      <c r="E10">
        <v>18013</v>
      </c>
      <c r="F10">
        <v>6259</v>
      </c>
      <c r="G10">
        <v>5172</v>
      </c>
      <c r="H10">
        <v>4153</v>
      </c>
    </row>
    <row r="11" spans="1:8" ht="15">
      <c r="A11">
        <v>10</v>
      </c>
      <c r="B11">
        <v>11683</v>
      </c>
      <c r="C11">
        <v>12339</v>
      </c>
      <c r="D11">
        <v>10930</v>
      </c>
      <c r="E11">
        <v>17968</v>
      </c>
      <c r="F11">
        <v>5469</v>
      </c>
      <c r="G11">
        <v>4340</v>
      </c>
      <c r="H11">
        <v>5479</v>
      </c>
    </row>
    <row r="12" spans="1:8" ht="15">
      <c r="A12">
        <v>11</v>
      </c>
      <c r="B12">
        <v>11660</v>
      </c>
      <c r="C12">
        <v>17033</v>
      </c>
      <c r="D12">
        <v>10805</v>
      </c>
      <c r="E12">
        <v>18083</v>
      </c>
      <c r="F12">
        <v>6427</v>
      </c>
      <c r="G12">
        <v>4269</v>
      </c>
      <c r="H12">
        <v>1333</v>
      </c>
    </row>
    <row r="13" spans="1:8" ht="15">
      <c r="A13">
        <v>12</v>
      </c>
      <c r="B13">
        <v>10840</v>
      </c>
      <c r="C13">
        <v>13467</v>
      </c>
      <c r="D13">
        <v>10921</v>
      </c>
      <c r="E13">
        <v>18007</v>
      </c>
      <c r="F13">
        <v>5889</v>
      </c>
      <c r="G13">
        <v>1910</v>
      </c>
      <c r="H13">
        <v>1927</v>
      </c>
    </row>
    <row r="14" spans="1:8" ht="15">
      <c r="A14" t="s">
        <v>8</v>
      </c>
      <c r="B14">
        <f>AVERAGE(B2:B13)</f>
        <v>11508.916666666666</v>
      </c>
      <c r="C14">
        <f aca="true" t="shared" si="0" ref="C14:H14">AVERAGE(C2:C13)</f>
        <v>14000.916666666666</v>
      </c>
      <c r="D14">
        <f t="shared" si="0"/>
        <v>10975.416666666666</v>
      </c>
      <c r="E14">
        <f t="shared" si="0"/>
        <v>18013.833333333332</v>
      </c>
      <c r="F14">
        <f t="shared" si="0"/>
        <v>6076.833333333333</v>
      </c>
      <c r="G14">
        <f t="shared" si="0"/>
        <v>4848.083333333333</v>
      </c>
      <c r="H14">
        <f t="shared" si="0"/>
        <v>3755.0833333333335</v>
      </c>
    </row>
    <row r="16" spans="1:8" ht="15">
      <c r="A16" t="s">
        <v>10</v>
      </c>
      <c r="B16">
        <v>900</v>
      </c>
      <c r="C16">
        <v>2000</v>
      </c>
      <c r="D16">
        <v>200</v>
      </c>
      <c r="E16">
        <v>75</v>
      </c>
      <c r="F16">
        <v>300</v>
      </c>
      <c r="G16">
        <v>2000</v>
      </c>
      <c r="H16">
        <v>1900</v>
      </c>
    </row>
    <row r="17" spans="1:8" ht="15">
      <c r="A17" t="s">
        <v>9</v>
      </c>
      <c r="B17">
        <f>_xlfn.CONFIDENCE.NORM(5%,B16,12)</f>
        <v>509.2135803342772</v>
      </c>
      <c r="C17">
        <f aca="true" t="shared" si="1" ref="C17:H17">_xlfn.CONFIDENCE.NORM(5%,C16,12)</f>
        <v>1131.5857340761715</v>
      </c>
      <c r="D17">
        <f t="shared" si="1"/>
        <v>113.15857340761715</v>
      </c>
      <c r="E17">
        <f t="shared" si="1"/>
        <v>42.43446502785643</v>
      </c>
      <c r="F17">
        <f t="shared" si="1"/>
        <v>169.73786011142573</v>
      </c>
      <c r="G17">
        <f t="shared" si="1"/>
        <v>1131.5857340761715</v>
      </c>
      <c r="H17">
        <f t="shared" si="1"/>
        <v>1075.006447372363</v>
      </c>
    </row>
    <row r="18" spans="1:8" ht="15">
      <c r="A18" t="s">
        <v>11</v>
      </c>
      <c r="B18">
        <f>B14-B17</f>
        <v>10999.703086332389</v>
      </c>
      <c r="C18">
        <f aca="true" t="shared" si="2" ref="C18:H18">C14-C17</f>
        <v>12869.330932590494</v>
      </c>
      <c r="D18">
        <f t="shared" si="2"/>
        <v>10862.258093259048</v>
      </c>
      <c r="E18">
        <f t="shared" si="2"/>
        <v>17971.398868305474</v>
      </c>
      <c r="F18">
        <f t="shared" si="2"/>
        <v>5907.095473221907</v>
      </c>
      <c r="G18">
        <f t="shared" si="2"/>
        <v>3716.4975992571617</v>
      </c>
      <c r="H18">
        <f t="shared" si="2"/>
        <v>2680.0768859609707</v>
      </c>
    </row>
    <row r="19" spans="1:8" ht="15">
      <c r="A19" t="s">
        <v>12</v>
      </c>
      <c r="B19">
        <f>B14+B17</f>
        <v>12018.130247000943</v>
      </c>
      <c r="C19">
        <f aca="true" t="shared" si="3" ref="C19:H19">C14+C17</f>
        <v>15132.502400742838</v>
      </c>
      <c r="D19">
        <f t="shared" si="3"/>
        <v>11088.575240074284</v>
      </c>
      <c r="E19">
        <f t="shared" si="3"/>
        <v>18056.26779836119</v>
      </c>
      <c r="F19">
        <f t="shared" si="3"/>
        <v>6246.571193444759</v>
      </c>
      <c r="G19">
        <f t="shared" si="3"/>
        <v>5979.669067409504</v>
      </c>
      <c r="H19">
        <f t="shared" si="3"/>
        <v>4830.089780705696</v>
      </c>
    </row>
    <row r="20" spans="1:8" ht="15">
      <c r="A20" t="s">
        <v>17</v>
      </c>
      <c r="B20">
        <f>B17/B14</f>
        <v>0.044245135757139946</v>
      </c>
      <c r="C20">
        <f aca="true" t="shared" si="4" ref="C20:H20">C17/C14</f>
        <v>0.08082226050028903</v>
      </c>
      <c r="D20">
        <f t="shared" si="4"/>
        <v>0.010310184737795876</v>
      </c>
      <c r="E20">
        <f t="shared" si="4"/>
        <v>0.002355659911060376</v>
      </c>
      <c r="F20">
        <f t="shared" si="4"/>
        <v>0.027931959097900617</v>
      </c>
      <c r="G20">
        <f t="shared" si="4"/>
        <v>0.23340888682665073</v>
      </c>
      <c r="H20">
        <f t="shared" si="4"/>
        <v>0.2862803170916836</v>
      </c>
    </row>
    <row r="22" spans="1:8" ht="15">
      <c r="A22" t="s">
        <v>13</v>
      </c>
      <c r="B22">
        <f>_xlfn.STDEV.S(B2:B13)</f>
        <v>908.3160701723456</v>
      </c>
      <c r="C22">
        <f aca="true" t="shared" si="5" ref="C22:H22">_xlfn.STDEV.S(C2:C13)</f>
        <v>2197.6085125068134</v>
      </c>
      <c r="D22">
        <f t="shared" si="5"/>
        <v>201.6389475064655</v>
      </c>
      <c r="E22">
        <f t="shared" si="5"/>
        <v>78.89213963995208</v>
      </c>
      <c r="F22">
        <f t="shared" si="5"/>
        <v>300.97986442265335</v>
      </c>
      <c r="G22">
        <f t="shared" si="5"/>
        <v>1939.0950775289414</v>
      </c>
      <c r="H22">
        <f t="shared" si="5"/>
        <v>1854.271258881815</v>
      </c>
    </row>
    <row r="23" spans="1:8" ht="15">
      <c r="A23" t="s">
        <v>14</v>
      </c>
      <c r="B23">
        <f>_xlfn.CONFIDENCE.T(5%,B22,12)</f>
        <v>577.1164975027984</v>
      </c>
      <c r="C23">
        <f aca="true" t="shared" si="6" ref="C23:H23">_xlfn.CONFIDENCE.T(5%,C22,12)</f>
        <v>1396.293833466606</v>
      </c>
      <c r="D23">
        <f t="shared" si="6"/>
        <v>128.11527503086222</v>
      </c>
      <c r="E23">
        <f t="shared" si="6"/>
        <v>50.12567409588151</v>
      </c>
      <c r="F23">
        <f t="shared" si="6"/>
        <v>191.23348235103953</v>
      </c>
      <c r="G23">
        <f t="shared" si="6"/>
        <v>1232.0422331139457</v>
      </c>
      <c r="H23">
        <f t="shared" si="6"/>
        <v>1178.14774998193</v>
      </c>
    </row>
    <row r="24" spans="1:8" ht="15">
      <c r="A24" t="s">
        <v>15</v>
      </c>
      <c r="B24">
        <f>B14-B23</f>
        <v>10931.800169163867</v>
      </c>
      <c r="C24">
        <f aca="true" t="shared" si="7" ref="C24:H24">C14-C23</f>
        <v>12604.622833200061</v>
      </c>
      <c r="D24">
        <f t="shared" si="7"/>
        <v>10847.301391635803</v>
      </c>
      <c r="E24">
        <f t="shared" si="7"/>
        <v>17963.70765923745</v>
      </c>
      <c r="F24">
        <f t="shared" si="7"/>
        <v>5885.599850982294</v>
      </c>
      <c r="G24">
        <f t="shared" si="7"/>
        <v>3616.0411002193873</v>
      </c>
      <c r="H24">
        <f t="shared" si="7"/>
        <v>2576.9355833514037</v>
      </c>
    </row>
    <row r="25" spans="1:8" ht="15">
      <c r="A25" t="s">
        <v>16</v>
      </c>
      <c r="B25">
        <f>B14+B23</f>
        <v>12086.033164169465</v>
      </c>
      <c r="C25">
        <f aca="true" t="shared" si="8" ref="C25:H25">C14+C23</f>
        <v>15397.210500133271</v>
      </c>
      <c r="D25">
        <f t="shared" si="8"/>
        <v>11103.531941697529</v>
      </c>
      <c r="E25">
        <f t="shared" si="8"/>
        <v>18063.959007429214</v>
      </c>
      <c r="F25">
        <f t="shared" si="8"/>
        <v>6268.066815684372</v>
      </c>
      <c r="G25">
        <f t="shared" si="8"/>
        <v>6080.125566447279</v>
      </c>
      <c r="H25">
        <f t="shared" si="8"/>
        <v>4933.231083315263</v>
      </c>
    </row>
    <row r="26" spans="1:8" ht="15">
      <c r="A26" t="s">
        <v>17</v>
      </c>
      <c r="B26">
        <f>B23/B14</f>
        <v>0.050145162591567274</v>
      </c>
      <c r="C26">
        <f aca="true" t="shared" si="9" ref="C26:H26">C23/C14</f>
        <v>0.09972874396080776</v>
      </c>
      <c r="D26">
        <f t="shared" si="9"/>
        <v>0.01167293041547661</v>
      </c>
      <c r="E26">
        <f t="shared" si="9"/>
        <v>0.0027826211760895708</v>
      </c>
      <c r="F26">
        <f t="shared" si="9"/>
        <v>0.03146926562919934</v>
      </c>
      <c r="G26">
        <f t="shared" si="9"/>
        <v>0.25412975570014523</v>
      </c>
      <c r="H26">
        <f t="shared" si="9"/>
        <v>0.3137474312550356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23" sqref="B23"/>
    </sheetView>
  </sheetViews>
  <sheetFormatPr defaultColWidth="9.14062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>
        <v>1</v>
      </c>
      <c r="B2">
        <v>11090</v>
      </c>
      <c r="C2">
        <v>16955</v>
      </c>
      <c r="D2">
        <v>10996</v>
      </c>
      <c r="E2">
        <v>17886</v>
      </c>
      <c r="F2">
        <v>6265</v>
      </c>
      <c r="G2">
        <v>6925</v>
      </c>
      <c r="H2">
        <v>3048</v>
      </c>
    </row>
    <row r="3" spans="1:8" ht="15">
      <c r="A3">
        <v>2</v>
      </c>
      <c r="B3">
        <v>11963</v>
      </c>
      <c r="C3">
        <v>12256</v>
      </c>
      <c r="D3">
        <v>11341</v>
      </c>
      <c r="E3">
        <v>18115</v>
      </c>
      <c r="F3">
        <v>6242</v>
      </c>
      <c r="G3">
        <v>5838</v>
      </c>
      <c r="H3">
        <v>1836</v>
      </c>
    </row>
    <row r="4" spans="1:8" ht="15">
      <c r="A4">
        <v>3</v>
      </c>
      <c r="B4">
        <v>11724</v>
      </c>
      <c r="C4">
        <v>13205</v>
      </c>
      <c r="D4">
        <v>10946</v>
      </c>
      <c r="E4">
        <v>18135</v>
      </c>
      <c r="F4">
        <v>5721</v>
      </c>
      <c r="G4">
        <v>3191</v>
      </c>
      <c r="H4">
        <v>2113</v>
      </c>
    </row>
    <row r="5" spans="1:8" ht="15">
      <c r="A5">
        <v>4</v>
      </c>
      <c r="B5">
        <v>11640</v>
      </c>
      <c r="C5">
        <v>10530</v>
      </c>
      <c r="D5">
        <v>10920</v>
      </c>
      <c r="E5">
        <v>17878</v>
      </c>
      <c r="F5">
        <v>6440</v>
      </c>
      <c r="G5">
        <v>7741</v>
      </c>
      <c r="H5">
        <v>4748</v>
      </c>
    </row>
    <row r="6" spans="1:8" ht="15">
      <c r="A6">
        <v>5</v>
      </c>
      <c r="B6">
        <v>10144</v>
      </c>
      <c r="C6">
        <v>11234</v>
      </c>
      <c r="D6">
        <v>11174</v>
      </c>
      <c r="E6">
        <v>17997</v>
      </c>
      <c r="F6">
        <v>6120</v>
      </c>
      <c r="G6">
        <v>5049</v>
      </c>
      <c r="H6">
        <v>5419</v>
      </c>
    </row>
    <row r="7" spans="1:8" ht="15">
      <c r="A7">
        <v>6</v>
      </c>
      <c r="B7">
        <v>10233</v>
      </c>
      <c r="C7">
        <v>16226</v>
      </c>
      <c r="D7">
        <v>10755</v>
      </c>
      <c r="E7">
        <v>18040</v>
      </c>
      <c r="F7">
        <v>5834</v>
      </c>
      <c r="G7">
        <v>4193</v>
      </c>
      <c r="H7">
        <v>2873</v>
      </c>
    </row>
    <row r="8" spans="1:8" ht="15">
      <c r="A8">
        <v>7</v>
      </c>
      <c r="B8">
        <v>11683</v>
      </c>
      <c r="C8">
        <v>15570</v>
      </c>
      <c r="D8">
        <v>10999</v>
      </c>
      <c r="E8">
        <v>18003</v>
      </c>
      <c r="F8">
        <v>5972</v>
      </c>
      <c r="G8">
        <v>2023</v>
      </c>
      <c r="H8">
        <v>4764</v>
      </c>
    </row>
    <row r="9" spans="1:8" ht="15">
      <c r="A9">
        <v>8</v>
      </c>
      <c r="B9">
        <v>13634</v>
      </c>
      <c r="C9">
        <v>15168</v>
      </c>
      <c r="D9">
        <v>11264</v>
      </c>
      <c r="E9">
        <v>18041</v>
      </c>
      <c r="F9">
        <v>6284</v>
      </c>
      <c r="G9">
        <v>7526</v>
      </c>
      <c r="H9">
        <v>7368</v>
      </c>
    </row>
    <row r="10" spans="1:8" ht="15">
      <c r="A10">
        <v>9</v>
      </c>
      <c r="B10">
        <v>11813</v>
      </c>
      <c r="C10">
        <v>14028</v>
      </c>
      <c r="D10">
        <v>10654</v>
      </c>
      <c r="E10">
        <v>18013</v>
      </c>
      <c r="F10">
        <v>6259</v>
      </c>
      <c r="G10">
        <v>5172</v>
      </c>
      <c r="H10">
        <v>4153</v>
      </c>
    </row>
    <row r="11" spans="1:8" ht="15">
      <c r="A11">
        <v>10</v>
      </c>
      <c r="B11">
        <v>11683</v>
      </c>
      <c r="C11">
        <v>12339</v>
      </c>
      <c r="D11">
        <v>10930</v>
      </c>
      <c r="E11">
        <v>17968</v>
      </c>
      <c r="F11">
        <v>5469</v>
      </c>
      <c r="G11">
        <v>4340</v>
      </c>
      <c r="H11">
        <v>5479</v>
      </c>
    </row>
    <row r="12" spans="1:8" ht="15">
      <c r="A12">
        <v>11</v>
      </c>
      <c r="B12">
        <v>11660</v>
      </c>
      <c r="C12">
        <v>17033</v>
      </c>
      <c r="D12">
        <v>10805</v>
      </c>
      <c r="E12">
        <v>18083</v>
      </c>
      <c r="F12">
        <v>6427</v>
      </c>
      <c r="G12">
        <v>4269</v>
      </c>
      <c r="H12">
        <v>1333</v>
      </c>
    </row>
    <row r="13" spans="1:8" ht="15">
      <c r="A13">
        <v>12</v>
      </c>
      <c r="B13">
        <v>10840</v>
      </c>
      <c r="C13">
        <v>13467</v>
      </c>
      <c r="D13">
        <v>10921</v>
      </c>
      <c r="E13">
        <v>18007</v>
      </c>
      <c r="F13">
        <v>5889</v>
      </c>
      <c r="G13">
        <v>1910</v>
      </c>
      <c r="H13">
        <v>1927</v>
      </c>
    </row>
    <row r="14" spans="1:8" ht="15">
      <c r="A14" t="s">
        <v>8</v>
      </c>
      <c r="B14">
        <f>AVERAGE(B2:B13)</f>
        <v>11508.916666666666</v>
      </c>
      <c r="C14">
        <f aca="true" t="shared" si="0" ref="C14:H14">AVERAGE(C2:C13)</f>
        <v>14000.916666666666</v>
      </c>
      <c r="D14">
        <f t="shared" si="0"/>
        <v>10975.416666666666</v>
      </c>
      <c r="E14">
        <f t="shared" si="0"/>
        <v>18013.833333333332</v>
      </c>
      <c r="F14">
        <f t="shared" si="0"/>
        <v>6076.833333333333</v>
      </c>
      <c r="G14">
        <f t="shared" si="0"/>
        <v>4848.083333333333</v>
      </c>
      <c r="H14">
        <f t="shared" si="0"/>
        <v>3755.0833333333335</v>
      </c>
    </row>
    <row r="16" spans="1:8" ht="15">
      <c r="A16" t="s">
        <v>10</v>
      </c>
      <c r="B16">
        <v>900</v>
      </c>
      <c r="C16">
        <v>2000</v>
      </c>
      <c r="D16">
        <v>200</v>
      </c>
      <c r="E16">
        <v>75</v>
      </c>
      <c r="F16">
        <v>300</v>
      </c>
      <c r="G16">
        <v>2000</v>
      </c>
      <c r="H16">
        <v>1900</v>
      </c>
    </row>
    <row r="17" spans="1:8" ht="15">
      <c r="A17" t="s">
        <v>9</v>
      </c>
      <c r="B17">
        <f>CONFIDENCE(5%,B16,12)</f>
        <v>509.2135803342772</v>
      </c>
      <c r="C17">
        <f aca="true" t="shared" si="1" ref="C17:H17">CONFIDENCE(5%,C16,12)</f>
        <v>1131.5857340761715</v>
      </c>
      <c r="D17">
        <f t="shared" si="1"/>
        <v>113.15857340761715</v>
      </c>
      <c r="E17">
        <f t="shared" si="1"/>
        <v>42.43446502785643</v>
      </c>
      <c r="F17">
        <f t="shared" si="1"/>
        <v>169.73786011142573</v>
      </c>
      <c r="G17">
        <f t="shared" si="1"/>
        <v>1131.5857340761715</v>
      </c>
      <c r="H17">
        <f t="shared" si="1"/>
        <v>1075.006447372363</v>
      </c>
    </row>
    <row r="18" spans="1:8" ht="15">
      <c r="A18" t="s">
        <v>11</v>
      </c>
      <c r="B18">
        <f>B14-B17</f>
        <v>10999.703086332389</v>
      </c>
      <c r="C18">
        <f aca="true" t="shared" si="2" ref="C18:H18">C14-C17</f>
        <v>12869.330932590494</v>
      </c>
      <c r="D18">
        <f t="shared" si="2"/>
        <v>10862.258093259048</v>
      </c>
      <c r="E18">
        <f t="shared" si="2"/>
        <v>17971.398868305474</v>
      </c>
      <c r="F18">
        <f t="shared" si="2"/>
        <v>5907.095473221907</v>
      </c>
      <c r="G18">
        <f t="shared" si="2"/>
        <v>3716.4975992571617</v>
      </c>
      <c r="H18">
        <f t="shared" si="2"/>
        <v>2680.0768859609707</v>
      </c>
    </row>
    <row r="19" spans="1:8" ht="15">
      <c r="A19" t="s">
        <v>12</v>
      </c>
      <c r="B19">
        <f>B14+B17</f>
        <v>12018.130247000943</v>
      </c>
      <c r="C19">
        <f aca="true" t="shared" si="3" ref="C19:H19">C14+C17</f>
        <v>15132.502400742838</v>
      </c>
      <c r="D19">
        <f t="shared" si="3"/>
        <v>11088.575240074284</v>
      </c>
      <c r="E19">
        <f t="shared" si="3"/>
        <v>18056.26779836119</v>
      </c>
      <c r="F19">
        <f t="shared" si="3"/>
        <v>6246.571193444759</v>
      </c>
      <c r="G19">
        <f t="shared" si="3"/>
        <v>5979.669067409504</v>
      </c>
      <c r="H19">
        <f t="shared" si="3"/>
        <v>4830.089780705696</v>
      </c>
    </row>
    <row r="20" spans="1:8" ht="15">
      <c r="A20" t="s">
        <v>17</v>
      </c>
      <c r="B20">
        <f>B17/B14</f>
        <v>0.044245135757139946</v>
      </c>
      <c r="C20">
        <f aca="true" t="shared" si="4" ref="C20:H20">C17/C14</f>
        <v>0.08082226050028903</v>
      </c>
      <c r="D20">
        <f t="shared" si="4"/>
        <v>0.010310184737795876</v>
      </c>
      <c r="E20">
        <f t="shared" si="4"/>
        <v>0.002355659911060376</v>
      </c>
      <c r="F20">
        <f t="shared" si="4"/>
        <v>0.027931959097900617</v>
      </c>
      <c r="G20">
        <f t="shared" si="4"/>
        <v>0.23340888682665073</v>
      </c>
      <c r="H20">
        <f t="shared" si="4"/>
        <v>0.2862803170916836</v>
      </c>
    </row>
    <row r="22" spans="1:8" ht="15">
      <c r="A22" t="s">
        <v>13</v>
      </c>
      <c r="B22">
        <f>STDEV(B2:B13)</f>
        <v>908.3160701723456</v>
      </c>
      <c r="C22">
        <f aca="true" t="shared" si="5" ref="C22:H22">STDEV(C2:C13)</f>
        <v>2197.6085125068134</v>
      </c>
      <c r="D22">
        <f t="shared" si="5"/>
        <v>201.6389475064655</v>
      </c>
      <c r="E22">
        <f t="shared" si="5"/>
        <v>78.89213963995208</v>
      </c>
      <c r="F22">
        <f t="shared" si="5"/>
        <v>300.97986442265335</v>
      </c>
      <c r="G22">
        <f t="shared" si="5"/>
        <v>1939.0950775289414</v>
      </c>
      <c r="H22">
        <f t="shared" si="5"/>
        <v>1854.271258881815</v>
      </c>
    </row>
    <row r="23" spans="1:8" ht="15">
      <c r="A23" t="s">
        <v>14</v>
      </c>
      <c r="B23">
        <f>TINV(5%,11)*B22/SQRT(12)</f>
        <v>577.1164975027984</v>
      </c>
      <c r="C23">
        <f aca="true" t="shared" si="6" ref="C23:H23">TINV(5%,11)*C22/SQRT(12)</f>
        <v>1396.2938334666057</v>
      </c>
      <c r="D23">
        <f t="shared" si="6"/>
        <v>128.11527503086222</v>
      </c>
      <c r="E23">
        <f t="shared" si="6"/>
        <v>50.1256740958815</v>
      </c>
      <c r="F23">
        <f t="shared" si="6"/>
        <v>191.23348235103956</v>
      </c>
      <c r="G23">
        <f t="shared" si="6"/>
        <v>1232.0422331139457</v>
      </c>
      <c r="H23">
        <f t="shared" si="6"/>
        <v>1178.14774998193</v>
      </c>
    </row>
    <row r="24" spans="1:8" ht="15">
      <c r="A24" t="s">
        <v>15</v>
      </c>
      <c r="B24">
        <f>B14-B23</f>
        <v>10931.800169163867</v>
      </c>
      <c r="C24">
        <f aca="true" t="shared" si="7" ref="C24:H24">C14-C23</f>
        <v>12604.622833200061</v>
      </c>
      <c r="D24">
        <f t="shared" si="7"/>
        <v>10847.301391635803</v>
      </c>
      <c r="E24">
        <f t="shared" si="7"/>
        <v>17963.70765923745</v>
      </c>
      <c r="F24">
        <f t="shared" si="7"/>
        <v>5885.599850982294</v>
      </c>
      <c r="G24">
        <f t="shared" si="7"/>
        <v>3616.0411002193873</v>
      </c>
      <c r="H24">
        <f t="shared" si="7"/>
        <v>2576.9355833514037</v>
      </c>
    </row>
    <row r="25" spans="1:8" ht="15">
      <c r="A25" t="s">
        <v>16</v>
      </c>
      <c r="B25">
        <f>B14+B23</f>
        <v>12086.033164169465</v>
      </c>
      <c r="C25">
        <f aca="true" t="shared" si="8" ref="C25:H25">C14+C23</f>
        <v>15397.210500133271</v>
      </c>
      <c r="D25">
        <f t="shared" si="8"/>
        <v>11103.531941697529</v>
      </c>
      <c r="E25">
        <f t="shared" si="8"/>
        <v>18063.959007429214</v>
      </c>
      <c r="F25">
        <f t="shared" si="8"/>
        <v>6268.066815684372</v>
      </c>
      <c r="G25">
        <f t="shared" si="8"/>
        <v>6080.125566447279</v>
      </c>
      <c r="H25">
        <f t="shared" si="8"/>
        <v>4933.231083315263</v>
      </c>
    </row>
    <row r="26" spans="1:8" ht="15">
      <c r="A26" t="s">
        <v>17</v>
      </c>
      <c r="B26">
        <f>B23/B14</f>
        <v>0.050145162591567274</v>
      </c>
      <c r="C26">
        <f aca="true" t="shared" si="9" ref="C26:H26">C23/C14</f>
        <v>0.09972874396080775</v>
      </c>
      <c r="D26">
        <f t="shared" si="9"/>
        <v>0.01167293041547661</v>
      </c>
      <c r="E26">
        <f t="shared" si="9"/>
        <v>0.0027826211760895703</v>
      </c>
      <c r="F26">
        <f t="shared" si="9"/>
        <v>0.03146926562919935</v>
      </c>
      <c r="G26">
        <f t="shared" si="9"/>
        <v>0.25412975570014523</v>
      </c>
      <c r="H26">
        <f t="shared" si="9"/>
        <v>0.3137474312550356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Old Dominion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N. Landers</dc:creator>
  <cp:keywords/>
  <dc:description/>
  <cp:lastModifiedBy>Richard N. Landers</cp:lastModifiedBy>
  <dcterms:created xsi:type="dcterms:W3CDTF">2012-05-07T17:15:03Z</dcterms:created>
  <dcterms:modified xsi:type="dcterms:W3CDTF">2012-05-26T16:11:54Z</dcterms:modified>
  <cp:category/>
  <cp:version/>
  <cp:contentType/>
  <cp:contentStatus/>
</cp:coreProperties>
</file>