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1840" windowHeight="12435"/>
  </bookViews>
  <sheets>
    <sheet name="Table 5.1" sheetId="1" r:id="rId1"/>
    <sheet name="Table 5.2" sheetId="2" r:id="rId2"/>
    <sheet name="Table 5.4" sheetId="4" r:id="rId3"/>
  </sheets>
  <externalReferences>
    <externalReference r:id="rId4"/>
    <externalReference r:id="rId5"/>
    <externalReference r:id="rId6"/>
  </externalReferences>
  <definedNames>
    <definedName name="Ages_Solutions">'[1]Answers Part 1'!$U$3:$W$8</definedName>
    <definedName name="GradeTable">'[2]Part 2 Grade Worksheet'!$D$12:$E$16</definedName>
    <definedName name="Tickets">'[3]Question 1'!#REF!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4" l="1"/>
  <c r="G10" i="4"/>
  <c r="E10" i="4"/>
  <c r="G9" i="2"/>
  <c r="G8" i="2"/>
  <c r="H8" i="2" s="1"/>
  <c r="H9" i="2"/>
  <c r="G10" i="2"/>
  <c r="E10" i="2"/>
  <c r="D10" i="2"/>
  <c r="B10" i="2"/>
  <c r="E9" i="2"/>
  <c r="E8" i="2"/>
  <c r="E6" i="2"/>
  <c r="D9" i="2"/>
  <c r="D8" i="2"/>
  <c r="D6" i="2"/>
  <c r="F9" i="2"/>
  <c r="F8" i="2"/>
  <c r="C9" i="2"/>
  <c r="C8" i="2"/>
  <c r="C6" i="2"/>
  <c r="F10" i="2"/>
  <c r="D6" i="1"/>
  <c r="E6" i="1" s="1"/>
  <c r="C5" i="1"/>
  <c r="C10" i="1" s="1"/>
  <c r="B10" i="1"/>
  <c r="E9" i="1"/>
  <c r="E8" i="1"/>
  <c r="E5" i="1"/>
  <c r="H10" i="2" l="1"/>
  <c r="C10" i="2"/>
  <c r="E10" i="1"/>
  <c r="D10" i="1"/>
</calcChain>
</file>

<file path=xl/sharedStrings.xml><?xml version="1.0" encoding="utf-8"?>
<sst xmlns="http://schemas.openxmlformats.org/spreadsheetml/2006/main" count="46" uniqueCount="35">
  <si>
    <t>Table 5.1 Direct Distribution of Indirect Costs</t>
  </si>
  <si>
    <t>Table 5.2 Step-Down Allocation of Indirect Costs</t>
  </si>
  <si>
    <t>Table 5.4 Ash County: Deputy County Manager of Public Works, With Time-Tracking Information</t>
  </si>
  <si>
    <t>Cost Centers</t>
  </si>
  <si>
    <t>Direct Cost</t>
  </si>
  <si>
    <t>Support:</t>
  </si>
  <si>
    <t>Total</t>
  </si>
  <si>
    <t xml:space="preserve">Cost Centers </t>
  </si>
  <si>
    <t xml:space="preserve"> Direct cost</t>
  </si>
  <si>
    <t>Support - Administration</t>
  </si>
  <si>
    <t>Support - Financial</t>
  </si>
  <si>
    <t>Expenditures</t>
  </si>
  <si>
    <t>FTEs</t>
  </si>
  <si>
    <t>Deputy</t>
  </si>
  <si>
    <t>HR</t>
  </si>
  <si>
    <t>IT</t>
  </si>
  <si>
    <t>Administration</t>
  </si>
  <si>
    <t>Financial</t>
  </si>
  <si>
    <t>Base</t>
  </si>
  <si>
    <t>Allocation</t>
  </si>
  <si>
    <t>Subtotal</t>
  </si>
  <si>
    <t>Deputy County Manager</t>
  </si>
  <si>
    <t>Facilities</t>
  </si>
  <si>
    <t>Support</t>
  </si>
  <si>
    <t>Human Resources</t>
  </si>
  <si>
    <t>Information Technology</t>
  </si>
  <si>
    <t>Transportation</t>
  </si>
  <si>
    <t>Program:</t>
  </si>
  <si>
    <t>Program</t>
  </si>
  <si>
    <t>Meals</t>
  </si>
  <si>
    <t>Solid Waste</t>
  </si>
  <si>
    <t>Pick Up Clothes</t>
  </si>
  <si>
    <t>Stormwater Control</t>
  </si>
  <si>
    <t>Total Cost</t>
  </si>
  <si>
    <t>Total 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</si>
</sst>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###0;###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9"/>
      <color indexed="8"/>
      <name val="Calibri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Calibri"/>
      <family val="1"/>
      <charset val="204"/>
    </font>
    <font>
      <sz val="11"/>
      <color indexed="8"/>
      <name val="Calibri"/>
      <family val="1"/>
      <charset val="204"/>
    </font>
    <font>
      <sz val="11"/>
      <color indexed="8"/>
      <name val="Arial"/>
      <family val="2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left" vertical="top"/>
    </xf>
    <xf numFmtId="0" fontId="3" fillId="2" borderId="7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2" fillId="0" borderId="10" xfId="0" applyFont="1" applyFill="1" applyBorder="1" applyAlignment="1">
      <alignment vertical="center" wrapText="1"/>
    </xf>
    <xf numFmtId="0" fontId="0" fillId="0" borderId="6" xfId="0" applyBorder="1"/>
    <xf numFmtId="0" fontId="0" fillId="0" borderId="8" xfId="0" applyBorder="1"/>
    <xf numFmtId="0" fontId="0" fillId="0" borderId="7" xfId="0" applyBorder="1"/>
    <xf numFmtId="6" fontId="6" fillId="0" borderId="0" xfId="0" applyNumberFormat="1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top" wrapText="1"/>
    </xf>
    <xf numFmtId="164" fontId="7" fillId="0" borderId="0" xfId="0" applyNumberFormat="1" applyFont="1" applyFill="1" applyAlignment="1">
      <alignment horizontal="right" vertical="top" wrapText="1"/>
    </xf>
    <xf numFmtId="0" fontId="8" fillId="0" borderId="11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left" vertical="top"/>
    </xf>
    <xf numFmtId="0" fontId="0" fillId="0" borderId="14" xfId="0" applyBorder="1"/>
    <xf numFmtId="0" fontId="0" fillId="0" borderId="13" xfId="0" applyBorder="1"/>
    <xf numFmtId="0" fontId="0" fillId="0" borderId="15" xfId="0" applyBorder="1"/>
    <xf numFmtId="6" fontId="8" fillId="0" borderId="12" xfId="0" applyNumberFormat="1" applyFont="1" applyFill="1" applyBorder="1" applyAlignment="1">
      <alignment vertical="center" wrapText="1"/>
    </xf>
    <xf numFmtId="0" fontId="3" fillId="2" borderId="16" xfId="0" applyFont="1" applyFill="1" applyBorder="1" applyAlignment="1">
      <alignment horizontal="left" vertical="top"/>
    </xf>
    <xf numFmtId="6" fontId="0" fillId="0" borderId="17" xfId="0" applyNumberFormat="1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8" fillId="0" borderId="9" xfId="0" applyFont="1" applyFill="1" applyBorder="1" applyAlignment="1">
      <alignment vertical="center" wrapText="1"/>
    </xf>
    <xf numFmtId="6" fontId="8" fillId="0" borderId="10" xfId="0" applyNumberFormat="1" applyFont="1" applyFill="1" applyBorder="1" applyAlignment="1">
      <alignment vertical="center" wrapText="1"/>
    </xf>
    <xf numFmtId="0" fontId="3" fillId="2" borderId="18" xfId="0" applyFont="1" applyFill="1" applyBorder="1" applyAlignment="1">
      <alignment horizontal="left" vertical="top"/>
    </xf>
    <xf numFmtId="6" fontId="0" fillId="0" borderId="19" xfId="0" applyNumberFormat="1" applyBorder="1"/>
    <xf numFmtId="9" fontId="0" fillId="0" borderId="18" xfId="0" applyNumberFormat="1" applyBorder="1"/>
    <xf numFmtId="6" fontId="0" fillId="0" borderId="2" xfId="0" applyNumberFormat="1" applyBorder="1"/>
    <xf numFmtId="0" fontId="0" fillId="0" borderId="2" xfId="0" applyBorder="1"/>
    <xf numFmtId="0" fontId="0" fillId="0" borderId="19" xfId="0" applyBorder="1"/>
    <xf numFmtId="9" fontId="6" fillId="0" borderId="0" xfId="0" applyNumberFormat="1" applyFont="1" applyFill="1" applyAlignment="1">
      <alignment horizontal="right" vertical="top" wrapText="1"/>
    </xf>
    <xf numFmtId="9" fontId="0" fillId="0" borderId="16" xfId="0" applyNumberFormat="1" applyBorder="1"/>
    <xf numFmtId="6" fontId="0" fillId="0" borderId="0" xfId="0" applyNumberFormat="1" applyBorder="1"/>
    <xf numFmtId="9" fontId="6" fillId="0" borderId="3" xfId="0" applyNumberFormat="1" applyFont="1" applyFill="1" applyBorder="1" applyAlignment="1">
      <alignment horizontal="right" vertical="top" wrapText="1"/>
    </xf>
    <xf numFmtId="9" fontId="6" fillId="0" borderId="20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left" vertical="top"/>
    </xf>
    <xf numFmtId="0" fontId="0" fillId="0" borderId="0" xfId="0" applyAlignment="1"/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0" fontId="2" fillId="0" borderId="4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6" fontId="8" fillId="0" borderId="0" xfId="0" applyNumberFormat="1" applyFont="1" applyFill="1" applyBorder="1" applyAlignment="1">
      <alignment vertical="center" wrapText="1"/>
    </xf>
    <xf numFmtId="6" fontId="8" fillId="0" borderId="1" xfId="0" applyNumberFormat="1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0" fontId="8" fillId="0" borderId="21" xfId="0" applyFont="1" applyFill="1" applyBorder="1" applyAlignment="1">
      <alignment vertical="center" wrapText="1"/>
    </xf>
    <xf numFmtId="0" fontId="0" fillId="0" borderId="22" xfId="0" applyBorder="1"/>
    <xf numFmtId="6" fontId="8" fillId="0" borderId="23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williams/Dropbox/SharedFolders/BT2eForCQ/SelfChecking2e/Answers/Budget%20Tools%202e%20Appendix%20B%20Spreadsheets%20Questions%202-3,5-12%20(SelfChecking)%20(2014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/Dropbox/Office/Teach/S/PAF%209140/ForPAF9140/SSSolutions/ForDev2e/Budget%20Tools%202e%20Spreadsheet%20Appendix%20Questions%2013-22%20(SelfChecking)%20(2014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williams/Dropbox/Office/BT2E/SelfChecking2e/Budget%20Tools%202e%20Spreadsheet%20Appendix%20Questions%20Problem%20Set%202%20(SelfChecking)%20(201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s"/>
      <sheetName val="Exercises Part 1"/>
      <sheetName val="Answers Part 1"/>
      <sheetName val="Exercises Grade Worksheet"/>
    </sheetNames>
    <sheetDataSet>
      <sheetData sheetId="0" refreshError="1"/>
      <sheetData sheetId="1">
        <row r="2">
          <cell r="I2">
            <v>35</v>
          </cell>
        </row>
      </sheetData>
      <sheetData sheetId="2">
        <row r="3">
          <cell r="U3" t="str">
            <v>Anderson</v>
          </cell>
          <cell r="V3" t="str">
            <v>Female</v>
          </cell>
          <cell r="W3">
            <v>19</v>
          </cell>
        </row>
        <row r="4">
          <cell r="U4" t="str">
            <v>Goldberg</v>
          </cell>
          <cell r="V4" t="str">
            <v>Female</v>
          </cell>
          <cell r="W4">
            <v>23</v>
          </cell>
        </row>
        <row r="5">
          <cell r="U5" t="str">
            <v>Henderson</v>
          </cell>
          <cell r="V5" t="str">
            <v>Female</v>
          </cell>
          <cell r="W5">
            <v>27</v>
          </cell>
        </row>
        <row r="6">
          <cell r="U6" t="str">
            <v>Jones</v>
          </cell>
          <cell r="V6" t="str">
            <v>Male</v>
          </cell>
          <cell r="W6">
            <v>20</v>
          </cell>
        </row>
        <row r="7">
          <cell r="U7" t="str">
            <v>Wilson</v>
          </cell>
          <cell r="V7" t="str">
            <v>Male</v>
          </cell>
          <cell r="W7">
            <v>25</v>
          </cell>
        </row>
        <row r="8">
          <cell r="U8" t="str">
            <v>Zimmerman</v>
          </cell>
          <cell r="V8" t="str">
            <v>Male</v>
          </cell>
          <cell r="W8">
            <v>22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rcises Part 2"/>
      <sheetName val="Answers Part 2"/>
      <sheetName val="Part 2 Grade Worksheet"/>
    </sheetNames>
    <sheetDataSet>
      <sheetData sheetId="0"/>
      <sheetData sheetId="1"/>
      <sheetData sheetId="2">
        <row r="12">
          <cell r="D12" t="str">
            <v>A</v>
          </cell>
          <cell r="E12">
            <v>1</v>
          </cell>
        </row>
        <row r="13">
          <cell r="D13" t="str">
            <v>B</v>
          </cell>
          <cell r="E13">
            <v>0.9</v>
          </cell>
        </row>
        <row r="14">
          <cell r="D14" t="str">
            <v>C</v>
          </cell>
          <cell r="E14">
            <v>0.8</v>
          </cell>
        </row>
        <row r="15">
          <cell r="D15" t="str">
            <v>D</v>
          </cell>
          <cell r="E15">
            <v>0.7</v>
          </cell>
        </row>
        <row r="16">
          <cell r="D16" t="str">
            <v>F</v>
          </cell>
          <cell r="E1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 1"/>
      <sheetName val="Tickets-Answers"/>
      <sheetName val="Question 2"/>
      <sheetName val="Temperatur - Answer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2"/>
  <sheetViews>
    <sheetView tabSelected="1" workbookViewId="0">
      <selection activeCell="A27" sqref="A27"/>
    </sheetView>
  </sheetViews>
  <sheetFormatPr defaultRowHeight="15" x14ac:dyDescent="0.25"/>
  <cols>
    <col min="1" max="1" width="26.7109375" customWidth="1"/>
    <col min="3" max="3" width="15.7109375" bestFit="1" customWidth="1"/>
    <col min="4" max="4" width="10.5703125" bestFit="1" customWidth="1"/>
  </cols>
  <sheetData>
    <row r="1" spans="1:7" ht="16.5" thickBot="1" x14ac:dyDescent="0.3">
      <c r="A1" s="45" t="s">
        <v>0</v>
      </c>
      <c r="B1" s="45"/>
      <c r="C1" s="45"/>
      <c r="D1" s="45"/>
      <c r="E1" s="45"/>
    </row>
    <row r="2" spans="1:7" ht="15.75" x14ac:dyDescent="0.25">
      <c r="A2" s="43" t="s">
        <v>3</v>
      </c>
      <c r="B2" s="43" t="s">
        <v>4</v>
      </c>
      <c r="C2" s="1" t="s">
        <v>5</v>
      </c>
      <c r="D2" s="1" t="s">
        <v>5</v>
      </c>
      <c r="E2" s="43" t="s">
        <v>6</v>
      </c>
    </row>
    <row r="3" spans="1:7" ht="16.5" thickBot="1" x14ac:dyDescent="0.3">
      <c r="A3" s="44"/>
      <c r="B3" s="44"/>
      <c r="C3" s="7" t="s">
        <v>16</v>
      </c>
      <c r="D3" s="53" t="s">
        <v>17</v>
      </c>
      <c r="E3" s="44"/>
    </row>
    <row r="4" spans="1:7" x14ac:dyDescent="0.25">
      <c r="A4" s="14" t="s">
        <v>5</v>
      </c>
      <c r="B4" s="15"/>
      <c r="C4" s="50"/>
      <c r="D4" s="54"/>
      <c r="E4" s="15"/>
    </row>
    <row r="5" spans="1:7" x14ac:dyDescent="0.25">
      <c r="A5" s="14" t="s">
        <v>16</v>
      </c>
      <c r="B5" s="20">
        <v>75000</v>
      </c>
      <c r="C5" s="51">
        <f>-SUM(C8:C9)</f>
        <v>-75000</v>
      </c>
      <c r="D5" s="55"/>
      <c r="E5" s="20">
        <f>SUM(B5:D5)</f>
        <v>0</v>
      </c>
    </row>
    <row r="6" spans="1:7" ht="15.75" thickBot="1" x14ac:dyDescent="0.3">
      <c r="A6" s="26" t="s">
        <v>17</v>
      </c>
      <c r="B6" s="27">
        <v>60000</v>
      </c>
      <c r="C6" s="52">
        <v>0</v>
      </c>
      <c r="D6" s="56">
        <f>-SUM(D8:D9)</f>
        <v>-60000</v>
      </c>
      <c r="E6" s="27">
        <f>SUM(B6:D6)</f>
        <v>0</v>
      </c>
    </row>
    <row r="7" spans="1:7" x14ac:dyDescent="0.25">
      <c r="A7" s="14" t="s">
        <v>27</v>
      </c>
      <c r="B7" s="15"/>
      <c r="C7" s="15"/>
      <c r="D7" s="15"/>
      <c r="E7" s="15"/>
    </row>
    <row r="8" spans="1:7" x14ac:dyDescent="0.25">
      <c r="A8" s="14" t="s">
        <v>29</v>
      </c>
      <c r="B8" s="20">
        <v>200000</v>
      </c>
      <c r="C8" s="20">
        <v>50000</v>
      </c>
      <c r="D8" s="20">
        <v>40000</v>
      </c>
      <c r="E8" s="20">
        <f>SUM(B8:D8)</f>
        <v>290000</v>
      </c>
    </row>
    <row r="9" spans="1:7" ht="15.75" thickBot="1" x14ac:dyDescent="0.3">
      <c r="A9" s="26" t="s">
        <v>31</v>
      </c>
      <c r="B9" s="27">
        <v>100000</v>
      </c>
      <c r="C9" s="27">
        <v>25000</v>
      </c>
      <c r="D9" s="27">
        <v>20000</v>
      </c>
      <c r="E9" s="27">
        <f>SUM(B9:D9)</f>
        <v>145000</v>
      </c>
    </row>
    <row r="10" spans="1:7" ht="15.75" thickBot="1" x14ac:dyDescent="0.3">
      <c r="A10" s="26" t="s">
        <v>33</v>
      </c>
      <c r="B10" s="27">
        <f>SUM(B4:B9)</f>
        <v>435000</v>
      </c>
      <c r="C10" s="27">
        <f>SUM(C4:C9)</f>
        <v>0</v>
      </c>
      <c r="D10" s="27">
        <f>SUM(D4:D9)</f>
        <v>0</v>
      </c>
      <c r="E10" s="27">
        <f>SUM(E4:E9)</f>
        <v>435000</v>
      </c>
    </row>
    <row r="16" spans="1:7" x14ac:dyDescent="0.25">
      <c r="G16" s="39"/>
    </row>
    <row r="20" spans="7:7" x14ac:dyDescent="0.25">
      <c r="G20" s="40"/>
    </row>
    <row r="44" spans="32:32" x14ac:dyDescent="0.25">
      <c r="AF44" s="41"/>
    </row>
    <row r="45" spans="32:32" x14ac:dyDescent="0.25">
      <c r="AF45" s="41"/>
    </row>
    <row r="46" spans="32:32" x14ac:dyDescent="0.25">
      <c r="AF46" s="41"/>
    </row>
    <row r="47" spans="32:32" x14ac:dyDescent="0.25">
      <c r="AF47" s="41"/>
    </row>
    <row r="48" spans="32:32" x14ac:dyDescent="0.25">
      <c r="AF48" s="41"/>
    </row>
    <row r="49" spans="32:32" x14ac:dyDescent="0.25">
      <c r="AF49" s="41"/>
    </row>
    <row r="50" spans="32:32" x14ac:dyDescent="0.25">
      <c r="AF50" s="41"/>
    </row>
    <row r="51" spans="32:32" x14ac:dyDescent="0.25">
      <c r="AF51" s="41"/>
    </row>
    <row r="52" spans="32:32" x14ac:dyDescent="0.25">
      <c r="AF52" s="41"/>
    </row>
  </sheetData>
  <mergeCells count="4">
    <mergeCell ref="A2:A3"/>
    <mergeCell ref="B2:B3"/>
    <mergeCell ref="E2:E3"/>
    <mergeCell ref="A1:E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D14" sqref="D14"/>
    </sheetView>
  </sheetViews>
  <sheetFormatPr defaultRowHeight="15" x14ac:dyDescent="0.25"/>
  <cols>
    <col min="1" max="1" width="12.85546875" bestFit="1" customWidth="1"/>
    <col min="2" max="2" width="9.5703125" bestFit="1" customWidth="1"/>
    <col min="3" max="3" width="5.5703125" bestFit="1" customWidth="1"/>
    <col min="4" max="4" width="10" bestFit="1" customWidth="1"/>
    <col min="5" max="5" width="9.28515625" bestFit="1" customWidth="1"/>
    <col min="6" max="6" width="5.5703125" bestFit="1" customWidth="1"/>
    <col min="7" max="7" width="10" bestFit="1" customWidth="1"/>
    <col min="8" max="8" width="9.28515625" bestFit="1" customWidth="1"/>
  </cols>
  <sheetData>
    <row r="1" spans="1:8" ht="16.5" thickBot="1" x14ac:dyDescent="0.3">
      <c r="A1" s="49" t="s">
        <v>1</v>
      </c>
      <c r="B1" s="49"/>
      <c r="C1" s="49"/>
      <c r="D1" s="49"/>
      <c r="E1" s="49"/>
      <c r="F1" s="49"/>
      <c r="G1" s="49"/>
      <c r="H1" s="49"/>
    </row>
    <row r="2" spans="1:8" ht="15.75" thickBot="1" x14ac:dyDescent="0.3">
      <c r="A2" s="2" t="s">
        <v>7</v>
      </c>
      <c r="B2" s="3" t="s">
        <v>8</v>
      </c>
      <c r="C2" s="46" t="s">
        <v>9</v>
      </c>
      <c r="D2" s="47"/>
      <c r="E2" s="48"/>
      <c r="F2" s="46" t="s">
        <v>10</v>
      </c>
      <c r="G2" s="47"/>
      <c r="H2" s="48"/>
    </row>
    <row r="3" spans="1:8" ht="15.75" thickBot="1" x14ac:dyDescent="0.3">
      <c r="A3" s="8"/>
      <c r="B3" s="9"/>
      <c r="C3" s="2" t="s">
        <v>18</v>
      </c>
      <c r="D3" s="9" t="s">
        <v>19</v>
      </c>
      <c r="E3" s="10" t="s">
        <v>20</v>
      </c>
      <c r="F3" s="8" t="s">
        <v>18</v>
      </c>
      <c r="G3" s="9" t="s">
        <v>19</v>
      </c>
      <c r="H3" s="10" t="s">
        <v>20</v>
      </c>
    </row>
    <row r="4" spans="1:8" x14ac:dyDescent="0.25">
      <c r="A4" s="16" t="s">
        <v>23</v>
      </c>
      <c r="B4" s="17"/>
      <c r="C4" s="18"/>
      <c r="D4" s="19"/>
      <c r="E4" s="17"/>
      <c r="F4" s="19"/>
      <c r="G4" s="19"/>
      <c r="H4" s="17"/>
    </row>
    <row r="5" spans="1:8" x14ac:dyDescent="0.25">
      <c r="A5" s="21" t="s">
        <v>16</v>
      </c>
      <c r="B5" s="22">
        <v>75000</v>
      </c>
      <c r="C5" s="23"/>
      <c r="D5" s="24"/>
      <c r="E5" s="25"/>
      <c r="F5" s="24"/>
      <c r="G5" s="24"/>
      <c r="H5" s="25"/>
    </row>
    <row r="6" spans="1:8" ht="15.75" thickBot="1" x14ac:dyDescent="0.3">
      <c r="A6" s="28" t="s">
        <v>17</v>
      </c>
      <c r="B6" s="29">
        <v>60000</v>
      </c>
      <c r="C6" s="30">
        <f>B6/SUM($B$6:$B$9)</f>
        <v>0.16666666666666666</v>
      </c>
      <c r="D6" s="31">
        <f>B$5*C6</f>
        <v>12500</v>
      </c>
      <c r="E6" s="29">
        <f>$B6+D6</f>
        <v>72500</v>
      </c>
      <c r="F6" s="32"/>
      <c r="G6" s="32"/>
      <c r="H6" s="33"/>
    </row>
    <row r="7" spans="1:8" x14ac:dyDescent="0.25">
      <c r="A7" s="16" t="s">
        <v>28</v>
      </c>
      <c r="B7" s="19"/>
      <c r="C7" s="18"/>
      <c r="D7" s="19"/>
      <c r="E7" s="17"/>
      <c r="F7" s="18"/>
      <c r="G7" s="19"/>
      <c r="H7" s="17"/>
    </row>
    <row r="8" spans="1:8" x14ac:dyDescent="0.25">
      <c r="A8" s="21" t="s">
        <v>29</v>
      </c>
      <c r="B8" s="22">
        <v>200000</v>
      </c>
      <c r="C8" s="35">
        <f t="shared" ref="C8:C9" si="0">B8/SUM($B$6:$B$9)</f>
        <v>0.55555555555555558</v>
      </c>
      <c r="D8" s="36">
        <f t="shared" ref="D8:D9" si="1">B$5*C8</f>
        <v>41666.666666666672</v>
      </c>
      <c r="E8" s="22">
        <f t="shared" ref="E8:E9" si="2">$B8+D8</f>
        <v>241666.66666666669</v>
      </c>
      <c r="F8" s="35">
        <f>B8/SUM($B$8:$B$9)</f>
        <v>0.66666666666666663</v>
      </c>
      <c r="G8" s="36">
        <f>E$6*F8</f>
        <v>48333.333333333328</v>
      </c>
      <c r="H8" s="22">
        <f>$E8+G8</f>
        <v>290000</v>
      </c>
    </row>
    <row r="9" spans="1:8" x14ac:dyDescent="0.25">
      <c r="A9" s="21" t="s">
        <v>31</v>
      </c>
      <c r="B9" s="22">
        <v>100000</v>
      </c>
      <c r="C9" s="35">
        <f t="shared" si="0"/>
        <v>0.27777777777777779</v>
      </c>
      <c r="D9" s="36">
        <f t="shared" si="1"/>
        <v>20833.333333333336</v>
      </c>
      <c r="E9" s="22">
        <f t="shared" si="2"/>
        <v>120833.33333333334</v>
      </c>
      <c r="F9" s="35">
        <f>B9/SUM($B$8:$B$9)</f>
        <v>0.33333333333333331</v>
      </c>
      <c r="G9" s="36">
        <f>E$6*F9</f>
        <v>24166.666666666664</v>
      </c>
      <c r="H9" s="22">
        <f>$E9+G9</f>
        <v>145000</v>
      </c>
    </row>
    <row r="10" spans="1:8" ht="15.75" thickBot="1" x14ac:dyDescent="0.3">
      <c r="A10" s="28" t="s">
        <v>34</v>
      </c>
      <c r="B10" s="29">
        <f>SUM(B5:B9)</f>
        <v>435000</v>
      </c>
      <c r="C10" s="30">
        <f>SUM(C6:C9)</f>
        <v>1</v>
      </c>
      <c r="D10" s="31">
        <f t="shared" ref="D10:E10" si="3">SUM(D5:D9)</f>
        <v>75000</v>
      </c>
      <c r="E10" s="29">
        <f t="shared" si="3"/>
        <v>435000</v>
      </c>
      <c r="F10" s="30">
        <f>SUM(F8:F9)</f>
        <v>1</v>
      </c>
      <c r="G10" s="31">
        <f t="shared" ref="G10" si="4">SUM(G5:G9)</f>
        <v>72500</v>
      </c>
      <c r="H10" s="29">
        <f t="shared" ref="H10" si="5">SUM(H5:H9)</f>
        <v>435000</v>
      </c>
    </row>
  </sheetData>
  <mergeCells count="3">
    <mergeCell ref="C2:E2"/>
    <mergeCell ref="F2:H2"/>
    <mergeCell ref="A1:H1"/>
  </mergeCells>
  <pageMargins left="0.7" right="0.7" top="0.75" bottom="0.75" header="0.3" footer="0.3"/>
  <pageSetup orientation="portrait" horizontalDpi="1200" verticalDpi="1200" r:id="rId1"/>
  <ignoredErrors>
    <ignoredError sqref="C10 F1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G13" sqref="G13"/>
    </sheetView>
  </sheetViews>
  <sheetFormatPr defaultRowHeight="15" x14ac:dyDescent="0.25"/>
  <cols>
    <col min="1" max="1" width="29.28515625" customWidth="1"/>
    <col min="2" max="2" width="14.28515625" bestFit="1" customWidth="1"/>
    <col min="3" max="3" width="4.85546875" bestFit="1" customWidth="1"/>
    <col min="4" max="4" width="4.42578125" bestFit="1" customWidth="1"/>
    <col min="5" max="5" width="7.42578125" bestFit="1" customWidth="1"/>
    <col min="6" max="7" width="5.5703125" bestFit="1" customWidth="1"/>
  </cols>
  <sheetData>
    <row r="1" spans="1:7" ht="15.75" x14ac:dyDescent="0.25">
      <c r="A1" s="42" t="s">
        <v>2</v>
      </c>
      <c r="B1" s="42"/>
      <c r="C1" s="42"/>
      <c r="D1" s="42"/>
      <c r="E1" s="42"/>
      <c r="F1" s="42"/>
      <c r="G1" s="42"/>
    </row>
    <row r="2" spans="1:7" x14ac:dyDescent="0.25">
      <c r="A2" s="4"/>
      <c r="B2" s="5" t="s">
        <v>11</v>
      </c>
      <c r="C2" s="5" t="s">
        <v>12</v>
      </c>
      <c r="D2" s="4"/>
      <c r="E2" s="6" t="s">
        <v>13</v>
      </c>
      <c r="F2" s="6" t="s">
        <v>14</v>
      </c>
      <c r="G2" s="6" t="s">
        <v>15</v>
      </c>
    </row>
    <row r="3" spans="1:7" x14ac:dyDescent="0.25">
      <c r="A3" s="5" t="s">
        <v>21</v>
      </c>
      <c r="B3" s="11">
        <v>250000</v>
      </c>
      <c r="C3" s="12"/>
      <c r="D3" s="13">
        <v>2</v>
      </c>
      <c r="E3" s="12"/>
      <c r="F3" s="12"/>
      <c r="G3" s="12"/>
    </row>
    <row r="4" spans="1:7" x14ac:dyDescent="0.25">
      <c r="A4" s="5" t="s">
        <v>24</v>
      </c>
      <c r="B4" s="11">
        <v>800000</v>
      </c>
      <c r="C4" s="12"/>
      <c r="D4" s="13">
        <v>9</v>
      </c>
      <c r="E4" s="12"/>
      <c r="F4" s="12"/>
      <c r="G4" s="12"/>
    </row>
    <row r="5" spans="1:7" x14ac:dyDescent="0.25">
      <c r="A5" s="5" t="s">
        <v>25</v>
      </c>
      <c r="B5" s="11">
        <v>3525000</v>
      </c>
      <c r="C5" s="12"/>
      <c r="D5" s="13">
        <v>32</v>
      </c>
      <c r="E5" s="12"/>
      <c r="F5" s="12"/>
      <c r="G5" s="12"/>
    </row>
    <row r="6" spans="1:7" x14ac:dyDescent="0.25">
      <c r="A6" s="5" t="s">
        <v>26</v>
      </c>
      <c r="B6" s="11">
        <v>37525813</v>
      </c>
      <c r="C6" s="12"/>
      <c r="D6" s="13">
        <v>275</v>
      </c>
      <c r="E6" s="34">
        <v>0.15</v>
      </c>
      <c r="F6" s="34">
        <v>0.35</v>
      </c>
      <c r="G6" s="34">
        <v>0.25</v>
      </c>
    </row>
    <row r="7" spans="1:7" x14ac:dyDescent="0.25">
      <c r="A7" s="5" t="s">
        <v>22</v>
      </c>
      <c r="B7" s="11">
        <v>28451254</v>
      </c>
      <c r="C7" s="12"/>
      <c r="D7" s="13">
        <v>150</v>
      </c>
      <c r="E7" s="34">
        <v>0.15</v>
      </c>
      <c r="F7" s="34">
        <v>0.18</v>
      </c>
      <c r="G7" s="34">
        <v>0.3</v>
      </c>
    </row>
    <row r="8" spans="1:7" x14ac:dyDescent="0.25">
      <c r="A8" s="5" t="s">
        <v>30</v>
      </c>
      <c r="B8" s="11">
        <v>8752486</v>
      </c>
      <c r="C8" s="12"/>
      <c r="D8" s="13">
        <v>24</v>
      </c>
      <c r="E8" s="34">
        <v>0.55000000000000004</v>
      </c>
      <c r="F8" s="34">
        <v>0.02</v>
      </c>
      <c r="G8" s="34">
        <v>0.2</v>
      </c>
    </row>
    <row r="9" spans="1:7" x14ac:dyDescent="0.25">
      <c r="A9" s="5" t="s">
        <v>32</v>
      </c>
      <c r="B9" s="11">
        <v>35248125</v>
      </c>
      <c r="C9" s="12"/>
      <c r="D9" s="13">
        <v>412</v>
      </c>
      <c r="E9" s="37">
        <v>0.15</v>
      </c>
      <c r="F9" s="37">
        <v>0.45</v>
      </c>
      <c r="G9" s="37">
        <v>0.25</v>
      </c>
    </row>
    <row r="10" spans="1:7" x14ac:dyDescent="0.25">
      <c r="A10" s="4"/>
      <c r="B10" s="12"/>
      <c r="C10" s="12"/>
      <c r="D10" s="12"/>
      <c r="E10" s="38">
        <f>SUM(E6:E9)</f>
        <v>1</v>
      </c>
      <c r="F10" s="38">
        <f t="shared" ref="F10:G10" si="0">SUM(F6:F9)</f>
        <v>1</v>
      </c>
      <c r="G10" s="38">
        <f t="shared" si="0"/>
        <v>1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5.1</vt:lpstr>
      <vt:lpstr>Table 5.2</vt:lpstr>
      <vt:lpstr>Table 5.4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2014-08-08T17:55:08Z</dcterms:created>
  <dcterms:modified xsi:type="dcterms:W3CDTF">2014-08-11T14:55:40Z</dcterms:modified>
</cp:coreProperties>
</file>