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B0036036-27DD-4CA0-88F6-225F60114E85}" xr6:coauthVersionLast="47" xr6:coauthVersionMax="47" xr10:uidLastSave="{00000000-0000-0000-0000-000000000000}"/>
  <bookViews>
    <workbookView xWindow="-120" yWindow="-120" windowWidth="20730" windowHeight="11040" activeTab="3" xr2:uid="{8FCF0C6C-225D-481E-A7B4-9065F83F976F}"/>
  </bookViews>
  <sheets>
    <sheet name="Sheet1" sheetId="13" r:id="rId1"/>
    <sheet name="Prob4.1" sheetId="9" r:id="rId2"/>
    <sheet name="Prob4.1Solver" sheetId="14" r:id="rId3"/>
    <sheet name="Prob4.2" sheetId="15" r:id="rId4"/>
  </sheets>
  <definedNames>
    <definedName name="solver_adj" localSheetId="1" hidden="1">Prob4.1!$B$3:$B$6</definedName>
    <definedName name="solver_adj" localSheetId="2" hidden="1">Prob4.1Solver!$B$3:$B$6</definedName>
    <definedName name="solver_cvg" localSheetId="1" hidden="1">0.0001</definedName>
    <definedName name="solver_cvg" localSheetId="2" hidden="1">0.0001</definedName>
    <definedName name="solver_drv" localSheetId="1" hidden="1">2</definedName>
    <definedName name="solver_drv" localSheetId="2" hidden="1">2</definedName>
    <definedName name="solver_eng" localSheetId="1" hidden="1">3</definedName>
    <definedName name="solver_eng" localSheetId="2" hidden="1">3</definedName>
    <definedName name="solver_est" localSheetId="1" hidden="1">1</definedName>
    <definedName name="solver_est" localSheetId="2" hidden="1">1</definedName>
    <definedName name="solver_itr" localSheetId="1" hidden="1">2147483647</definedName>
    <definedName name="solver_itr" localSheetId="2" hidden="1">2147483647</definedName>
    <definedName name="solver_lhs1" localSheetId="1" hidden="1">Prob4.1!$B$3:$B$6</definedName>
    <definedName name="solver_lhs1" localSheetId="2" hidden="1">Prob4.1Solver!$B$3:$B$6</definedName>
    <definedName name="solver_lhs2" localSheetId="1" hidden="1">Prob4.1!$B$3:$B$6</definedName>
    <definedName name="solver_lhs2" localSheetId="2" hidden="1">Prob4.1Solver!$B$3:$B$6</definedName>
    <definedName name="solver_lhs3" localSheetId="1" hidden="1">Prob4.1!$B$3:$B$6</definedName>
    <definedName name="solver_lhs3" localSheetId="2" hidden="1">Prob4.1Solver!$B$3:$B$6</definedName>
    <definedName name="solver_mip" localSheetId="1" hidden="1">2147483647</definedName>
    <definedName name="solver_mip" localSheetId="2" hidden="1">2147483647</definedName>
    <definedName name="solver_mni" localSheetId="1" hidden="1">30</definedName>
    <definedName name="solver_mni" localSheetId="2" hidden="1">30</definedName>
    <definedName name="solver_mrt" localSheetId="1" hidden="1">0.075</definedName>
    <definedName name="solver_mrt" localSheetId="2" hidden="1">0.075</definedName>
    <definedName name="solver_msl" localSheetId="1" hidden="1">2</definedName>
    <definedName name="solver_msl" localSheetId="2" hidden="1">2</definedName>
    <definedName name="solver_neg" localSheetId="1" hidden="1">1</definedName>
    <definedName name="solver_neg" localSheetId="2" hidden="1">1</definedName>
    <definedName name="solver_nod" localSheetId="1" hidden="1">2147483647</definedName>
    <definedName name="solver_nod" localSheetId="2" hidden="1">2147483647</definedName>
    <definedName name="solver_num" localSheetId="1" hidden="1">3</definedName>
    <definedName name="solver_num" localSheetId="2" hidden="1">3</definedName>
    <definedName name="solver_nwt" localSheetId="1" hidden="1">1</definedName>
    <definedName name="solver_nwt" localSheetId="2" hidden="1">1</definedName>
    <definedName name="solver_opt" localSheetId="1" hidden="1">Prob4.1!$F$7</definedName>
    <definedName name="solver_opt" localSheetId="2" hidden="1">Prob4.1Solver!$F$7</definedName>
    <definedName name="solver_pre" localSheetId="1" hidden="1">0.000001</definedName>
    <definedName name="solver_pre" localSheetId="2" hidden="1">0.000001</definedName>
    <definedName name="solver_rbv" localSheetId="1" hidden="1">2</definedName>
    <definedName name="solver_rbv" localSheetId="2" hidden="1">2</definedName>
    <definedName name="solver_rel1" localSheetId="1" hidden="1">1</definedName>
    <definedName name="solver_rel1" localSheetId="2" hidden="1">1</definedName>
    <definedName name="solver_rel2" localSheetId="1" hidden="1">4</definedName>
    <definedName name="solver_rel2" localSheetId="2" hidden="1">4</definedName>
    <definedName name="solver_rel3" localSheetId="1" hidden="1">3</definedName>
    <definedName name="solver_rel3" localSheetId="2" hidden="1">3</definedName>
    <definedName name="solver_rhs1" localSheetId="1" hidden="1">155</definedName>
    <definedName name="solver_rhs1" localSheetId="2" hidden="1">155</definedName>
    <definedName name="solver_rhs2" localSheetId="1" hidden="1">"integer"</definedName>
    <definedName name="solver_rhs2" localSheetId="2" hidden="1">"integer"</definedName>
    <definedName name="solver_rhs3" localSheetId="1" hidden="1">1</definedName>
    <definedName name="solver_rhs3" localSheetId="2" hidden="1">1</definedName>
    <definedName name="solver_rlx" localSheetId="1" hidden="1">2</definedName>
    <definedName name="solver_rlx" localSheetId="2" hidden="1">2</definedName>
    <definedName name="solver_rsd" localSheetId="1" hidden="1">0</definedName>
    <definedName name="solver_rsd" localSheetId="2" hidden="1">0</definedName>
    <definedName name="solver_scl" localSheetId="1" hidden="1">2</definedName>
    <definedName name="solver_scl" localSheetId="2" hidden="1">2</definedName>
    <definedName name="solver_sho" localSheetId="1" hidden="1">2</definedName>
    <definedName name="solver_sho" localSheetId="2" hidden="1">2</definedName>
    <definedName name="solver_ssz" localSheetId="1" hidden="1">100</definedName>
    <definedName name="solver_ssz" localSheetId="2" hidden="1">100</definedName>
    <definedName name="solver_tim" localSheetId="1" hidden="1">2147483647</definedName>
    <definedName name="solver_tim" localSheetId="2" hidden="1">2147483647</definedName>
    <definedName name="solver_tol" localSheetId="1" hidden="1">0.01</definedName>
    <definedName name="solver_tol" localSheetId="2" hidden="1">0.01</definedName>
    <definedName name="solver_typ" localSheetId="1" hidden="1">2</definedName>
    <definedName name="solver_typ" localSheetId="2" hidden="1">2</definedName>
    <definedName name="solver_val" localSheetId="1" hidden="1">0</definedName>
    <definedName name="solver_val" localSheetId="2" hidden="1">0</definedName>
    <definedName name="solver_ver" localSheetId="1" hidden="1">3</definedName>
    <definedName name="solver_ver" localSheetId="2" hidden="1">3</definedName>
  </definedNames>
  <calcPr calcId="191029" calcMode="manual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15" l="1"/>
  <c r="D11" i="15"/>
  <c r="E11" i="15"/>
  <c r="F11" i="15"/>
  <c r="G11" i="15"/>
  <c r="C11" i="15"/>
  <c r="B11" i="15"/>
  <c r="R7" i="14"/>
  <c r="Q7" i="14"/>
  <c r="R7" i="9"/>
  <c r="Q7" i="9"/>
  <c r="H14" i="9"/>
  <c r="E4" i="9" s="1"/>
  <c r="F15" i="9"/>
  <c r="C5" i="9" s="1"/>
  <c r="G15" i="9"/>
  <c r="D5" i="9" s="1"/>
  <c r="G18" i="9"/>
  <c r="G20" i="9"/>
  <c r="H20" i="9"/>
  <c r="G25" i="9"/>
  <c r="H25" i="9"/>
  <c r="F26" i="9"/>
  <c r="H30" i="9"/>
  <c r="F31" i="9"/>
  <c r="G31" i="9"/>
  <c r="G34" i="9"/>
  <c r="G36" i="9"/>
  <c r="H36" i="9"/>
  <c r="G41" i="9"/>
  <c r="H41" i="9"/>
  <c r="F42" i="9"/>
  <c r="H46" i="9"/>
  <c r="F47" i="9"/>
  <c r="G47" i="9"/>
  <c r="G50" i="9"/>
  <c r="G52" i="9"/>
  <c r="H52" i="9"/>
  <c r="G57" i="9"/>
  <c r="H57" i="9"/>
  <c r="F58" i="9"/>
  <c r="H62" i="9"/>
  <c r="F63" i="9"/>
  <c r="G63" i="9"/>
  <c r="G66" i="9"/>
  <c r="G68" i="9"/>
  <c r="H68" i="9"/>
  <c r="G73" i="9"/>
  <c r="H73" i="9"/>
  <c r="F74" i="9"/>
  <c r="H78" i="9"/>
  <c r="F79" i="9"/>
  <c r="G79" i="9"/>
  <c r="G82" i="9"/>
  <c r="F84" i="9"/>
  <c r="G84" i="9"/>
  <c r="H84" i="9"/>
  <c r="H87" i="9"/>
  <c r="G89" i="9"/>
  <c r="H89" i="9"/>
  <c r="F90" i="9"/>
  <c r="H94" i="9"/>
  <c r="F95" i="9"/>
  <c r="G95" i="9"/>
  <c r="G98" i="9"/>
  <c r="F100" i="9"/>
  <c r="G100" i="9"/>
  <c r="H100" i="9"/>
  <c r="G103" i="9"/>
  <c r="H103" i="9"/>
  <c r="G105" i="9"/>
  <c r="H105" i="9"/>
  <c r="F106" i="9"/>
  <c r="G110" i="9"/>
  <c r="H110" i="9"/>
  <c r="F111" i="9"/>
  <c r="G114" i="9"/>
  <c r="F116" i="9"/>
  <c r="G116" i="9"/>
  <c r="G119" i="9"/>
  <c r="H119" i="9"/>
  <c r="F121" i="9"/>
  <c r="G121" i="9"/>
  <c r="G124" i="9"/>
  <c r="H124" i="9"/>
  <c r="F125" i="9"/>
  <c r="G127" i="9"/>
  <c r="H127" i="9"/>
  <c r="F129" i="9"/>
  <c r="G129" i="9"/>
  <c r="H129" i="9"/>
  <c r="G132" i="9"/>
  <c r="H132" i="9"/>
  <c r="F133" i="9"/>
  <c r="G134" i="9"/>
  <c r="G137" i="9"/>
  <c r="H137" i="9"/>
  <c r="F138" i="9"/>
  <c r="G140" i="9"/>
  <c r="H140" i="9"/>
  <c r="F141" i="9"/>
  <c r="G142" i="9"/>
  <c r="H142" i="9"/>
  <c r="G145" i="9"/>
  <c r="H145" i="9"/>
  <c r="F146" i="9"/>
  <c r="G146" i="9"/>
  <c r="G150" i="9"/>
  <c r="H150" i="9"/>
  <c r="F151" i="9"/>
  <c r="G153" i="9"/>
  <c r="H153" i="9"/>
  <c r="F154" i="9"/>
  <c r="G154" i="9"/>
  <c r="H155" i="9"/>
  <c r="G158" i="9"/>
  <c r="H158" i="9"/>
  <c r="F159" i="9"/>
  <c r="G159" i="9"/>
  <c r="G162" i="9"/>
  <c r="H163" i="9"/>
  <c r="F164" i="9"/>
  <c r="G166" i="9"/>
  <c r="H166" i="9"/>
  <c r="F167" i="9"/>
  <c r="G167" i="9"/>
  <c r="H167" i="9"/>
  <c r="D9" i="9"/>
  <c r="G17" i="9" s="1"/>
  <c r="E9" i="9"/>
  <c r="D10" i="9"/>
  <c r="G60" i="9" s="1"/>
  <c r="E10" i="9"/>
  <c r="H49" i="9" s="1"/>
  <c r="C10" i="9"/>
  <c r="F137" i="9" s="1"/>
  <c r="C9" i="9"/>
  <c r="F16" i="9" s="1"/>
  <c r="C6" i="9" s="1"/>
  <c r="F52" i="9" l="1"/>
  <c r="F20" i="9"/>
  <c r="F162" i="9"/>
  <c r="F149" i="9"/>
  <c r="H113" i="9"/>
  <c r="H60" i="9"/>
  <c r="L60" i="9" s="1"/>
  <c r="F163" i="9"/>
  <c r="F113" i="9"/>
  <c r="F155" i="9"/>
  <c r="F33" i="9"/>
  <c r="F57" i="9"/>
  <c r="F65" i="9"/>
  <c r="F97" i="9"/>
  <c r="F105" i="9"/>
  <c r="F17" i="9"/>
  <c r="N17" i="9" s="1"/>
  <c r="F25" i="9"/>
  <c r="F41" i="9"/>
  <c r="F49" i="9"/>
  <c r="F73" i="9"/>
  <c r="F81" i="9"/>
  <c r="F89" i="9"/>
  <c r="N89" i="9" s="1"/>
  <c r="F124" i="9"/>
  <c r="F109" i="9"/>
  <c r="H71" i="9"/>
  <c r="F61" i="9"/>
  <c r="H39" i="9"/>
  <c r="H23" i="9"/>
  <c r="H161" i="9"/>
  <c r="F145" i="9"/>
  <c r="H92" i="9"/>
  <c r="G87" i="9"/>
  <c r="F82" i="9"/>
  <c r="H76" i="9"/>
  <c r="G71" i="9"/>
  <c r="F66" i="9"/>
  <c r="G55" i="9"/>
  <c r="F50" i="9"/>
  <c r="H44" i="9"/>
  <c r="G39" i="9"/>
  <c r="F34" i="9"/>
  <c r="H28" i="9"/>
  <c r="G23" i="9"/>
  <c r="F18" i="9"/>
  <c r="F165" i="9"/>
  <c r="H156" i="9"/>
  <c r="G148" i="9"/>
  <c r="F140" i="9"/>
  <c r="H131" i="9"/>
  <c r="G122" i="9"/>
  <c r="G113" i="9"/>
  <c r="F103" i="9"/>
  <c r="G92" i="9"/>
  <c r="H81" i="9"/>
  <c r="G76" i="9"/>
  <c r="H65" i="9"/>
  <c r="L65" i="9" s="1"/>
  <c r="F55" i="9"/>
  <c r="G44" i="9"/>
  <c r="H33" i="9"/>
  <c r="G28" i="9"/>
  <c r="H17" i="9"/>
  <c r="H18" i="9"/>
  <c r="H26" i="9"/>
  <c r="H34" i="9"/>
  <c r="H42" i="9"/>
  <c r="H50" i="9"/>
  <c r="H58" i="9"/>
  <c r="H66" i="9"/>
  <c r="H74" i="9"/>
  <c r="H82" i="9"/>
  <c r="H90" i="9"/>
  <c r="H98" i="9"/>
  <c r="H106" i="9"/>
  <c r="N106" i="9" s="1"/>
  <c r="H114" i="9"/>
  <c r="H122" i="9"/>
  <c r="H130" i="9"/>
  <c r="H138" i="9"/>
  <c r="H146" i="9"/>
  <c r="N146" i="9" s="1"/>
  <c r="H154" i="9"/>
  <c r="H162" i="9"/>
  <c r="H157" i="9"/>
  <c r="H13" i="9"/>
  <c r="E3" i="9" s="1"/>
  <c r="H27" i="9"/>
  <c r="H51" i="9"/>
  <c r="H21" i="9"/>
  <c r="H29" i="9"/>
  <c r="H37" i="9"/>
  <c r="H45" i="9"/>
  <c r="H53" i="9"/>
  <c r="H61" i="9"/>
  <c r="H69" i="9"/>
  <c r="H77" i="9"/>
  <c r="H85" i="9"/>
  <c r="H93" i="9"/>
  <c r="H101" i="9"/>
  <c r="H109" i="9"/>
  <c r="H117" i="9"/>
  <c r="H125" i="9"/>
  <c r="H133" i="9"/>
  <c r="H141" i="9"/>
  <c r="H149" i="9"/>
  <c r="H165" i="9"/>
  <c r="H75" i="9"/>
  <c r="H83" i="9"/>
  <c r="N83" i="9" s="1"/>
  <c r="H91" i="9"/>
  <c r="H115" i="9"/>
  <c r="H16" i="9"/>
  <c r="E6" i="9" s="1"/>
  <c r="H24" i="9"/>
  <c r="H32" i="9"/>
  <c r="N32" i="9" s="1"/>
  <c r="H40" i="9"/>
  <c r="H48" i="9"/>
  <c r="H56" i="9"/>
  <c r="H64" i="9"/>
  <c r="H72" i="9"/>
  <c r="H80" i="9"/>
  <c r="H88" i="9"/>
  <c r="H96" i="9"/>
  <c r="H104" i="9"/>
  <c r="H112" i="9"/>
  <c r="H120" i="9"/>
  <c r="H128" i="9"/>
  <c r="L128" i="9" s="1"/>
  <c r="H136" i="9"/>
  <c r="H144" i="9"/>
  <c r="H152" i="9"/>
  <c r="H160" i="9"/>
  <c r="N160" i="9" s="1"/>
  <c r="H19" i="9"/>
  <c r="H35" i="9"/>
  <c r="H43" i="9"/>
  <c r="H59" i="9"/>
  <c r="L59" i="9" s="1"/>
  <c r="H67" i="9"/>
  <c r="H99" i="9"/>
  <c r="H107" i="9"/>
  <c r="H164" i="9"/>
  <c r="F161" i="9"/>
  <c r="L161" i="9" s="1"/>
  <c r="G156" i="9"/>
  <c r="H151" i="9"/>
  <c r="F148" i="9"/>
  <c r="G143" i="9"/>
  <c r="H139" i="9"/>
  <c r="F135" i="9"/>
  <c r="G130" i="9"/>
  <c r="H126" i="9"/>
  <c r="F122" i="9"/>
  <c r="F117" i="9"/>
  <c r="H111" i="9"/>
  <c r="F108" i="9"/>
  <c r="H102" i="9"/>
  <c r="G97" i="9"/>
  <c r="F92" i="9"/>
  <c r="H86" i="9"/>
  <c r="G81" i="9"/>
  <c r="N81" i="9" s="1"/>
  <c r="F76" i="9"/>
  <c r="L76" i="9" s="1"/>
  <c r="H70" i="9"/>
  <c r="G65" i="9"/>
  <c r="F60" i="9"/>
  <c r="H54" i="9"/>
  <c r="G49" i="9"/>
  <c r="F44" i="9"/>
  <c r="H38" i="9"/>
  <c r="N38" i="9" s="1"/>
  <c r="G33" i="9"/>
  <c r="F28" i="9"/>
  <c r="H22" i="9"/>
  <c r="F68" i="9"/>
  <c r="F36" i="9"/>
  <c r="F114" i="9"/>
  <c r="L114" i="9" s="1"/>
  <c r="F93" i="9"/>
  <c r="F77" i="9"/>
  <c r="H55" i="9"/>
  <c r="F45" i="9"/>
  <c r="F29" i="9"/>
  <c r="F157" i="9"/>
  <c r="H148" i="9"/>
  <c r="H135" i="9"/>
  <c r="F132" i="9"/>
  <c r="H123" i="9"/>
  <c r="F119" i="9"/>
  <c r="H108" i="9"/>
  <c r="F98" i="9"/>
  <c r="G161" i="9"/>
  <c r="F153" i="9"/>
  <c r="H143" i="9"/>
  <c r="G135" i="9"/>
  <c r="F127" i="9"/>
  <c r="H118" i="9"/>
  <c r="G108" i="9"/>
  <c r="N108" i="9" s="1"/>
  <c r="H97" i="9"/>
  <c r="F87" i="9"/>
  <c r="F71" i="9"/>
  <c r="F39" i="9"/>
  <c r="F23" i="9"/>
  <c r="N23" i="9" s="1"/>
  <c r="G21" i="9"/>
  <c r="G29" i="9"/>
  <c r="G37" i="9"/>
  <c r="G45" i="9"/>
  <c r="G53" i="9"/>
  <c r="G61" i="9"/>
  <c r="G69" i="9"/>
  <c r="L69" i="9" s="1"/>
  <c r="G77" i="9"/>
  <c r="G85" i="9"/>
  <c r="G93" i="9"/>
  <c r="L93" i="9" s="1"/>
  <c r="G101" i="9"/>
  <c r="G109" i="9"/>
  <c r="G117" i="9"/>
  <c r="G125" i="9"/>
  <c r="G133" i="9"/>
  <c r="L133" i="9" s="1"/>
  <c r="G141" i="9"/>
  <c r="N141" i="9" s="1"/>
  <c r="G149" i="9"/>
  <c r="L149" i="9" s="1"/>
  <c r="G157" i="9"/>
  <c r="G165" i="9"/>
  <c r="N165" i="9" s="1"/>
  <c r="G13" i="9"/>
  <c r="D3" i="9" s="1"/>
  <c r="G62" i="9"/>
  <c r="G70" i="9"/>
  <c r="G78" i="9"/>
  <c r="G86" i="9"/>
  <c r="G94" i="9"/>
  <c r="G102" i="9"/>
  <c r="L102" i="9" s="1"/>
  <c r="G16" i="9"/>
  <c r="G24" i="9"/>
  <c r="G32" i="9"/>
  <c r="G40" i="9"/>
  <c r="G48" i="9"/>
  <c r="G56" i="9"/>
  <c r="G64" i="9"/>
  <c r="G72" i="9"/>
  <c r="N72" i="9" s="1"/>
  <c r="G80" i="9"/>
  <c r="G88" i="9"/>
  <c r="G96" i="9"/>
  <c r="G104" i="9"/>
  <c r="G112" i="9"/>
  <c r="G120" i="9"/>
  <c r="G128" i="9"/>
  <c r="G136" i="9"/>
  <c r="N136" i="9" s="1"/>
  <c r="G144" i="9"/>
  <c r="L144" i="9" s="1"/>
  <c r="G152" i="9"/>
  <c r="G160" i="9"/>
  <c r="G118" i="9"/>
  <c r="G19" i="9"/>
  <c r="G27" i="9"/>
  <c r="G35" i="9"/>
  <c r="G43" i="9"/>
  <c r="G51" i="9"/>
  <c r="N51" i="9" s="1"/>
  <c r="G59" i="9"/>
  <c r="G67" i="9"/>
  <c r="G75" i="9"/>
  <c r="G83" i="9"/>
  <c r="G91" i="9"/>
  <c r="G99" i="9"/>
  <c r="G107" i="9"/>
  <c r="G115" i="9"/>
  <c r="G123" i="9"/>
  <c r="G131" i="9"/>
  <c r="G139" i="9"/>
  <c r="G147" i="9"/>
  <c r="G155" i="9"/>
  <c r="L155" i="9" s="1"/>
  <c r="G163" i="9"/>
  <c r="G14" i="9"/>
  <c r="D4" i="9" s="1"/>
  <c r="G22" i="9"/>
  <c r="G30" i="9"/>
  <c r="G38" i="9"/>
  <c r="G46" i="9"/>
  <c r="G54" i="9"/>
  <c r="G164" i="9"/>
  <c r="H159" i="9"/>
  <c r="N159" i="9" s="1"/>
  <c r="F156" i="9"/>
  <c r="G151" i="9"/>
  <c r="L151" i="9" s="1"/>
  <c r="H147" i="9"/>
  <c r="F143" i="9"/>
  <c r="G138" i="9"/>
  <c r="H134" i="9"/>
  <c r="F130" i="9"/>
  <c r="N130" i="9" s="1"/>
  <c r="G126" i="9"/>
  <c r="H121" i="9"/>
  <c r="L121" i="9" s="1"/>
  <c r="H116" i="9"/>
  <c r="G111" i="9"/>
  <c r="G106" i="9"/>
  <c r="F101" i="9"/>
  <c r="H95" i="9"/>
  <c r="G90" i="9"/>
  <c r="F85" i="9"/>
  <c r="H79" i="9"/>
  <c r="G74" i="9"/>
  <c r="N74" i="9" s="1"/>
  <c r="F69" i="9"/>
  <c r="H63" i="9"/>
  <c r="G58" i="9"/>
  <c r="F53" i="9"/>
  <c r="H47" i="9"/>
  <c r="G42" i="9"/>
  <c r="F37" i="9"/>
  <c r="N37" i="9" s="1"/>
  <c r="H31" i="9"/>
  <c r="L31" i="9" s="1"/>
  <c r="G26" i="9"/>
  <c r="F21" i="9"/>
  <c r="H15" i="9"/>
  <c r="E5" i="9" s="1"/>
  <c r="F13" i="9"/>
  <c r="C3" i="9" s="1"/>
  <c r="L58" i="9" s="1"/>
  <c r="F166" i="9"/>
  <c r="L166" i="9" s="1"/>
  <c r="F158" i="9"/>
  <c r="F150" i="9"/>
  <c r="F142" i="9"/>
  <c r="F134" i="9"/>
  <c r="F126" i="9"/>
  <c r="F118" i="9"/>
  <c r="F110" i="9"/>
  <c r="F102" i="9"/>
  <c r="F94" i="9"/>
  <c r="F86" i="9"/>
  <c r="F78" i="9"/>
  <c r="F70" i="9"/>
  <c r="F62" i="9"/>
  <c r="F54" i="9"/>
  <c r="F46" i="9"/>
  <c r="L46" i="9" s="1"/>
  <c r="F38" i="9"/>
  <c r="F30" i="9"/>
  <c r="F22" i="9"/>
  <c r="F14" i="9"/>
  <c r="F147" i="9"/>
  <c r="F139" i="9"/>
  <c r="F131" i="9"/>
  <c r="F123" i="9"/>
  <c r="F115" i="9"/>
  <c r="F107" i="9"/>
  <c r="F99" i="9"/>
  <c r="F91" i="9"/>
  <c r="F83" i="9"/>
  <c r="F75" i="9"/>
  <c r="F67" i="9"/>
  <c r="F59" i="9"/>
  <c r="F51" i="9"/>
  <c r="F43" i="9"/>
  <c r="F35" i="9"/>
  <c r="L35" i="9" s="1"/>
  <c r="F27" i="9"/>
  <c r="F19" i="9"/>
  <c r="F160" i="9"/>
  <c r="F152" i="9"/>
  <c r="F144" i="9"/>
  <c r="F136" i="9"/>
  <c r="F128" i="9"/>
  <c r="F120" i="9"/>
  <c r="F112" i="9"/>
  <c r="F104" i="9"/>
  <c r="F96" i="9"/>
  <c r="F88" i="9"/>
  <c r="F80" i="9"/>
  <c r="F72" i="9"/>
  <c r="F64" i="9"/>
  <c r="F56" i="9"/>
  <c r="N56" i="9" s="1"/>
  <c r="F48" i="9"/>
  <c r="F40" i="9"/>
  <c r="F32" i="9"/>
  <c r="F24" i="9"/>
  <c r="L110" i="9"/>
  <c r="N84" i="9"/>
  <c r="L138" i="9"/>
  <c r="L152" i="9"/>
  <c r="N68" i="9"/>
  <c r="N62" i="9"/>
  <c r="L160" i="9"/>
  <c r="L130" i="9"/>
  <c r="L146" i="9"/>
  <c r="N36" i="9"/>
  <c r="N20" i="9"/>
  <c r="N100" i="9"/>
  <c r="L134" i="9"/>
  <c r="N52" i="9"/>
  <c r="L15" i="9"/>
  <c r="L17" i="9"/>
  <c r="L19" i="9"/>
  <c r="L47" i="9"/>
  <c r="L49" i="9"/>
  <c r="L61" i="9"/>
  <c r="L63" i="9"/>
  <c r="L67" i="9"/>
  <c r="L81" i="9"/>
  <c r="L95" i="9"/>
  <c r="L97" i="9"/>
  <c r="L99" i="9"/>
  <c r="L18" i="9"/>
  <c r="L20" i="9"/>
  <c r="L24" i="9"/>
  <c r="L32" i="9"/>
  <c r="L36" i="9"/>
  <c r="L38" i="9"/>
  <c r="L40" i="9"/>
  <c r="L50" i="9"/>
  <c r="L52" i="9"/>
  <c r="L54" i="9"/>
  <c r="L66" i="9"/>
  <c r="L68" i="9"/>
  <c r="L72" i="9"/>
  <c r="L84" i="9"/>
  <c r="L88" i="9"/>
  <c r="L96" i="9"/>
  <c r="L100" i="9"/>
  <c r="L104" i="9"/>
  <c r="L125" i="9"/>
  <c r="L137" i="9"/>
  <c r="L143" i="9"/>
  <c r="L127" i="9"/>
  <c r="L147" i="9"/>
  <c r="L153" i="9"/>
  <c r="L145" i="9"/>
  <c r="L163" i="9"/>
  <c r="L156" i="9"/>
  <c r="L116" i="9"/>
  <c r="N15" i="9"/>
  <c r="N19" i="9"/>
  <c r="N21" i="9"/>
  <c r="N31" i="9"/>
  <c r="N41" i="9"/>
  <c r="N47" i="9"/>
  <c r="N49" i="9"/>
  <c r="N53" i="9"/>
  <c r="N57" i="9"/>
  <c r="N61" i="9"/>
  <c r="N63" i="9"/>
  <c r="N67" i="9"/>
  <c r="N69" i="9"/>
  <c r="N73" i="9"/>
  <c r="N79" i="9"/>
  <c r="N95" i="9"/>
  <c r="N97" i="9"/>
  <c r="N103" i="9"/>
  <c r="N58" i="9"/>
  <c r="N96" i="9"/>
  <c r="N110" i="9"/>
  <c r="N126" i="9"/>
  <c r="N134" i="9"/>
  <c r="N138" i="9"/>
  <c r="N140" i="9"/>
  <c r="N152" i="9"/>
  <c r="N92" i="9"/>
  <c r="N127" i="9"/>
  <c r="N133" i="9"/>
  <c r="N54" i="9"/>
  <c r="N123" i="9"/>
  <c r="N129" i="9"/>
  <c r="N135" i="9"/>
  <c r="N143" i="9"/>
  <c r="N139" i="9"/>
  <c r="N167" i="9"/>
  <c r="N18" i="9"/>
  <c r="N50" i="9"/>
  <c r="N66" i="9"/>
  <c r="N24" i="9"/>
  <c r="N88" i="9"/>
  <c r="N107" i="9"/>
  <c r="N125" i="9"/>
  <c r="N137" i="9"/>
  <c r="N145" i="9"/>
  <c r="N153" i="9"/>
  <c r="N46" i="9"/>
  <c r="N27" i="9" l="1"/>
  <c r="L27" i="9"/>
  <c r="L78" i="9"/>
  <c r="N116" i="9"/>
  <c r="D6" i="9"/>
  <c r="L16" i="9"/>
  <c r="N55" i="9"/>
  <c r="L55" i="9"/>
  <c r="M55" i="9"/>
  <c r="N71" i="9"/>
  <c r="L71" i="9"/>
  <c r="N150" i="9"/>
  <c r="M156" i="9"/>
  <c r="N157" i="9"/>
  <c r="N118" i="9"/>
  <c r="L119" i="9"/>
  <c r="N98" i="9"/>
  <c r="L98" i="9"/>
  <c r="L140" i="9"/>
  <c r="N87" i="9"/>
  <c r="L87" i="9"/>
  <c r="M87" i="9"/>
  <c r="L51" i="9"/>
  <c r="L150" i="9"/>
  <c r="N64" i="9"/>
  <c r="L64" i="9"/>
  <c r="N128" i="9"/>
  <c r="N43" i="9"/>
  <c r="L43" i="9"/>
  <c r="L107" i="9"/>
  <c r="M107" i="9"/>
  <c r="O30" i="9"/>
  <c r="L30" i="9"/>
  <c r="L94" i="9"/>
  <c r="N94" i="9"/>
  <c r="L42" i="9"/>
  <c r="N42" i="9"/>
  <c r="L85" i="9"/>
  <c r="L21" i="9"/>
  <c r="L77" i="9"/>
  <c r="N77" i="9"/>
  <c r="L122" i="9"/>
  <c r="M122" i="9"/>
  <c r="N75" i="9"/>
  <c r="L75" i="9"/>
  <c r="L154" i="9"/>
  <c r="L26" i="9"/>
  <c r="N26" i="9"/>
  <c r="L124" i="9"/>
  <c r="L105" i="9"/>
  <c r="N105" i="9"/>
  <c r="M105" i="9"/>
  <c r="N119" i="9"/>
  <c r="N70" i="9"/>
  <c r="N158" i="9"/>
  <c r="L83" i="9"/>
  <c r="M77" i="9"/>
  <c r="M31" i="9"/>
  <c r="L90" i="9"/>
  <c r="M164" i="9"/>
  <c r="O135" i="9"/>
  <c r="N93" i="9"/>
  <c r="M97" i="9"/>
  <c r="L112" i="9"/>
  <c r="N112" i="9"/>
  <c r="L142" i="9"/>
  <c r="N82" i="9"/>
  <c r="M82" i="9"/>
  <c r="L82" i="9"/>
  <c r="N109" i="9"/>
  <c r="N156" i="9"/>
  <c r="N30" i="9"/>
  <c r="L158" i="9"/>
  <c r="L92" i="9"/>
  <c r="M96" i="9"/>
  <c r="M165" i="9"/>
  <c r="P165" i="9" s="1"/>
  <c r="Q165" i="9" s="1"/>
  <c r="N60" i="9"/>
  <c r="N90" i="9"/>
  <c r="N85" i="9"/>
  <c r="L109" i="9"/>
  <c r="L22" i="9"/>
  <c r="L79" i="9"/>
  <c r="L118" i="9"/>
  <c r="M27" i="9"/>
  <c r="N91" i="9"/>
  <c r="L91" i="9"/>
  <c r="N151" i="9"/>
  <c r="L45" i="9"/>
  <c r="N45" i="9"/>
  <c r="L148" i="9"/>
  <c r="N148" i="9"/>
  <c r="L131" i="9"/>
  <c r="N25" i="9"/>
  <c r="M25" i="9"/>
  <c r="L25" i="9"/>
  <c r="L70" i="9"/>
  <c r="L120" i="9"/>
  <c r="M35" i="9"/>
  <c r="O99" i="9"/>
  <c r="N86" i="9"/>
  <c r="L37" i="9"/>
  <c r="M37" i="9"/>
  <c r="O121" i="9"/>
  <c r="N121" i="9"/>
  <c r="N117" i="9"/>
  <c r="M39" i="9"/>
  <c r="M163" i="9"/>
  <c r="N163" i="9"/>
  <c r="L157" i="9"/>
  <c r="N16" i="9"/>
  <c r="L117" i="9"/>
  <c r="M98" i="9"/>
  <c r="O165" i="9"/>
  <c r="N144" i="9"/>
  <c r="L53" i="9"/>
  <c r="N149" i="9"/>
  <c r="N124" i="9"/>
  <c r="N131" i="9"/>
  <c r="N44" i="9"/>
  <c r="N22" i="9"/>
  <c r="N122" i="9"/>
  <c r="N35" i="9"/>
  <c r="L165" i="9"/>
  <c r="L86" i="9"/>
  <c r="L33" i="9"/>
  <c r="L126" i="9"/>
  <c r="N48" i="9"/>
  <c r="L48" i="9"/>
  <c r="C4" i="9"/>
  <c r="N14" i="9"/>
  <c r="L14" i="9"/>
  <c r="L74" i="9"/>
  <c r="L80" i="9"/>
  <c r="N80" i="9"/>
  <c r="L101" i="9"/>
  <c r="M101" i="9"/>
  <c r="N28" i="9"/>
  <c r="L28" i="9"/>
  <c r="L111" i="9"/>
  <c r="L106" i="9"/>
  <c r="M106" i="9"/>
  <c r="L34" i="9"/>
  <c r="L113" i="9"/>
  <c r="N113" i="9"/>
  <c r="N111" i="9"/>
  <c r="N101" i="9"/>
  <c r="N78" i="9"/>
  <c r="N29" i="9"/>
  <c r="L29" i="9"/>
  <c r="N162" i="9"/>
  <c r="L162" i="9"/>
  <c r="N99" i="9"/>
  <c r="N76" i="9"/>
  <c r="N65" i="9"/>
  <c r="O43" i="9"/>
  <c r="L56" i="9"/>
  <c r="N59" i="9"/>
  <c r="M134" i="9"/>
  <c r="N39" i="9"/>
  <c r="N154" i="9"/>
  <c r="N34" i="9"/>
  <c r="N142" i="9"/>
  <c r="N120" i="9"/>
  <c r="N33" i="9"/>
  <c r="L108" i="9"/>
  <c r="L159" i="9"/>
  <c r="M159" i="9"/>
  <c r="N40" i="9"/>
  <c r="O89" i="9"/>
  <c r="L135" i="9"/>
  <c r="L136" i="9"/>
  <c r="N166" i="9"/>
  <c r="N115" i="9"/>
  <c r="N104" i="9"/>
  <c r="N155" i="9"/>
  <c r="N164" i="9"/>
  <c r="N132" i="9"/>
  <c r="L132" i="9"/>
  <c r="O32" i="9"/>
  <c r="L129" i="9"/>
  <c r="L141" i="9"/>
  <c r="L167" i="9"/>
  <c r="L62" i="9"/>
  <c r="L89" i="9"/>
  <c r="L73" i="9"/>
  <c r="L57" i="9"/>
  <c r="L41" i="9"/>
  <c r="M53" i="9"/>
  <c r="L164" i="9"/>
  <c r="N13" i="9"/>
  <c r="N161" i="9"/>
  <c r="N102" i="9"/>
  <c r="N147" i="9"/>
  <c r="N114" i="9"/>
  <c r="L123" i="9"/>
  <c r="L139" i="9"/>
  <c r="L44" i="9"/>
  <c r="L103" i="9"/>
  <c r="L39" i="9"/>
  <c r="L23" i="9"/>
  <c r="M149" i="9"/>
  <c r="M133" i="9"/>
  <c r="M102" i="9"/>
  <c r="L13" i="9"/>
  <c r="L115" i="9"/>
  <c r="P21" i="9" l="1"/>
  <c r="Q21" i="9" s="1"/>
  <c r="P126" i="9"/>
  <c r="Q126" i="9" s="1"/>
  <c r="P37" i="9"/>
  <c r="Q37" i="9" s="1"/>
  <c r="P33" i="9"/>
  <c r="Q33" i="9" s="1"/>
  <c r="P156" i="9"/>
  <c r="Q156" i="9" s="1"/>
  <c r="P111" i="9"/>
  <c r="Q111" i="9" s="1"/>
  <c r="P14" i="9"/>
  <c r="Q14" i="9" s="1"/>
  <c r="P39" i="9"/>
  <c r="Q39" i="9" s="1"/>
  <c r="P31" i="9"/>
  <c r="Q31" i="9" s="1"/>
  <c r="P122" i="9"/>
  <c r="Q122" i="9" s="1"/>
  <c r="P64" i="9"/>
  <c r="Q64" i="9" s="1"/>
  <c r="P77" i="9"/>
  <c r="Q77" i="9" s="1"/>
  <c r="P55" i="9"/>
  <c r="Q55" i="9" s="1"/>
  <c r="O67" i="9"/>
  <c r="O84" i="9"/>
  <c r="O167" i="9"/>
  <c r="O100" i="9"/>
  <c r="O103" i="9"/>
  <c r="O66" i="9"/>
  <c r="O88" i="9"/>
  <c r="O153" i="9"/>
  <c r="O137" i="9"/>
  <c r="O62" i="9"/>
  <c r="O41" i="9"/>
  <c r="O57" i="9"/>
  <c r="O73" i="9"/>
  <c r="O114" i="9"/>
  <c r="O143" i="9"/>
  <c r="O141" i="9"/>
  <c r="O61" i="9"/>
  <c r="O15" i="9"/>
  <c r="O52" i="9"/>
  <c r="O161" i="9"/>
  <c r="O17" i="9"/>
  <c r="O147" i="9"/>
  <c r="O56" i="9"/>
  <c r="O59" i="9"/>
  <c r="O116" i="9"/>
  <c r="O139" i="9"/>
  <c r="O129" i="9"/>
  <c r="O133" i="9"/>
  <c r="P133" i="9" s="1"/>
  <c r="Q133" i="9" s="1"/>
  <c r="O63" i="9"/>
  <c r="O95" i="9"/>
  <c r="O152" i="9"/>
  <c r="O75" i="9"/>
  <c r="O132" i="9"/>
  <c r="O24" i="9"/>
  <c r="O96" i="9"/>
  <c r="P96" i="9" s="1"/>
  <c r="Q96" i="9" s="1"/>
  <c r="O68" i="9"/>
  <c r="O38" i="9"/>
  <c r="O159" i="9"/>
  <c r="P159" i="9" s="1"/>
  <c r="Q159" i="9" s="1"/>
  <c r="O27" i="9"/>
  <c r="P27" i="9" s="1"/>
  <c r="Q27" i="9" s="1"/>
  <c r="O148" i="9"/>
  <c r="O125" i="9"/>
  <c r="O97" i="9"/>
  <c r="P97" i="9" s="1"/>
  <c r="Q97" i="9" s="1"/>
  <c r="O54" i="9"/>
  <c r="O18" i="9"/>
  <c r="O46" i="9"/>
  <c r="O20" i="9"/>
  <c r="O164" i="9"/>
  <c r="P164" i="9" s="1"/>
  <c r="Q164" i="9" s="1"/>
  <c r="O47" i="9"/>
  <c r="O81" i="9"/>
  <c r="O138" i="9"/>
  <c r="O91" i="9"/>
  <c r="O60" i="9"/>
  <c r="O13" i="9"/>
  <c r="O145" i="9"/>
  <c r="O36" i="9"/>
  <c r="O134" i="9"/>
  <c r="P134" i="9" s="1"/>
  <c r="Q134" i="9" s="1"/>
  <c r="O166" i="9"/>
  <c r="O155" i="9"/>
  <c r="O49" i="9"/>
  <c r="O149" i="9"/>
  <c r="P149" i="9" s="1"/>
  <c r="Q149" i="9" s="1"/>
  <c r="O58" i="9"/>
  <c r="O162" i="9"/>
  <c r="O105" i="9"/>
  <c r="P105" i="9" s="1"/>
  <c r="Q105" i="9" s="1"/>
  <c r="O158" i="9"/>
  <c r="O156" i="9"/>
  <c r="M66" i="9"/>
  <c r="M36" i="9"/>
  <c r="M160" i="9"/>
  <c r="P160" i="9" s="1"/>
  <c r="Q160" i="9" s="1"/>
  <c r="M57" i="9"/>
  <c r="M155" i="9"/>
  <c r="P155" i="9" s="1"/>
  <c r="Q155" i="9" s="1"/>
  <c r="M67" i="9"/>
  <c r="P67" i="9" s="1"/>
  <c r="Q67" i="9" s="1"/>
  <c r="M89" i="9"/>
  <c r="P89" i="9" s="1"/>
  <c r="Q89" i="9" s="1"/>
  <c r="M152" i="9"/>
  <c r="M88" i="9"/>
  <c r="M167" i="9"/>
  <c r="P167" i="9" s="1"/>
  <c r="Q167" i="9" s="1"/>
  <c r="M58" i="9"/>
  <c r="P58" i="9" s="1"/>
  <c r="Q58" i="9" s="1"/>
  <c r="M84" i="9"/>
  <c r="P84" i="9" s="1"/>
  <c r="Q84" i="9" s="1"/>
  <c r="M73" i="9"/>
  <c r="P73" i="9" s="1"/>
  <c r="Q73" i="9" s="1"/>
  <c r="M139" i="9"/>
  <c r="P139" i="9" s="1"/>
  <c r="Q139" i="9" s="1"/>
  <c r="M103" i="9"/>
  <c r="P103" i="9" s="1"/>
  <c r="Q103" i="9" s="1"/>
  <c r="M138" i="9"/>
  <c r="P138" i="9" s="1"/>
  <c r="Q138" i="9" s="1"/>
  <c r="M137" i="9"/>
  <c r="P137" i="9" s="1"/>
  <c r="Q137" i="9" s="1"/>
  <c r="M153" i="9"/>
  <c r="M52" i="9"/>
  <c r="P52" i="9" s="1"/>
  <c r="Q52" i="9" s="1"/>
  <c r="M41" i="9"/>
  <c r="P41" i="9" s="1"/>
  <c r="Q41" i="9" s="1"/>
  <c r="M95" i="9"/>
  <c r="P95" i="9" s="1"/>
  <c r="Q95" i="9" s="1"/>
  <c r="M129" i="9"/>
  <c r="P129" i="9" s="1"/>
  <c r="Q129" i="9" s="1"/>
  <c r="M114" i="9"/>
  <c r="P114" i="9" s="1"/>
  <c r="Q114" i="9" s="1"/>
  <c r="M145" i="9"/>
  <c r="M93" i="9"/>
  <c r="M15" i="9"/>
  <c r="P15" i="9" s="1"/>
  <c r="Q15" i="9" s="1"/>
  <c r="M61" i="9"/>
  <c r="P61" i="9" s="1"/>
  <c r="Q61" i="9" s="1"/>
  <c r="M130" i="9"/>
  <c r="M125" i="9"/>
  <c r="P125" i="9" s="1"/>
  <c r="Q125" i="9" s="1"/>
  <c r="M161" i="9"/>
  <c r="P161" i="9" s="1"/>
  <c r="Q161" i="9" s="1"/>
  <c r="M68" i="9"/>
  <c r="P68" i="9" s="1"/>
  <c r="Q68" i="9" s="1"/>
  <c r="M75" i="9"/>
  <c r="M109" i="9"/>
  <c r="M126" i="9"/>
  <c r="M157" i="9"/>
  <c r="M63" i="9"/>
  <c r="P63" i="9" s="1"/>
  <c r="Q63" i="9" s="1"/>
  <c r="M32" i="9"/>
  <c r="P32" i="9" s="1"/>
  <c r="Q32" i="9" s="1"/>
  <c r="M46" i="9"/>
  <c r="P46" i="9" s="1"/>
  <c r="Q46" i="9" s="1"/>
  <c r="M62" i="9"/>
  <c r="P62" i="9" s="1"/>
  <c r="Q62" i="9" s="1"/>
  <c r="M38" i="9"/>
  <c r="P38" i="9" s="1"/>
  <c r="Q38" i="9" s="1"/>
  <c r="M54" i="9"/>
  <c r="P54" i="9" s="1"/>
  <c r="Q54" i="9" s="1"/>
  <c r="M47" i="9"/>
  <c r="M111" i="9"/>
  <c r="M110" i="9"/>
  <c r="P110" i="9" s="1"/>
  <c r="Q110" i="9" s="1"/>
  <c r="M146" i="9"/>
  <c r="P146" i="9" s="1"/>
  <c r="Q146" i="9" s="1"/>
  <c r="M24" i="9"/>
  <c r="P24" i="9" s="1"/>
  <c r="Q24" i="9" s="1"/>
  <c r="M141" i="9"/>
  <c r="P141" i="9" s="1"/>
  <c r="Q141" i="9" s="1"/>
  <c r="M20" i="9"/>
  <c r="M166" i="9"/>
  <c r="P166" i="9" s="1"/>
  <c r="Q166" i="9" s="1"/>
  <c r="M40" i="9"/>
  <c r="M143" i="9"/>
  <c r="M100" i="9"/>
  <c r="M70" i="9"/>
  <c r="O37" i="9"/>
  <c r="O35" i="9"/>
  <c r="P35" i="9" s="1"/>
  <c r="Q35" i="9" s="1"/>
  <c r="M108" i="9"/>
  <c r="P108" i="9" s="1"/>
  <c r="Q108" i="9" s="1"/>
  <c r="M142" i="9"/>
  <c r="O122" i="9"/>
  <c r="M18" i="9"/>
  <c r="P18" i="9" s="1"/>
  <c r="Q18" i="9" s="1"/>
  <c r="M78" i="9"/>
  <c r="M26" i="9"/>
  <c r="P26" i="9" s="1"/>
  <c r="Q26" i="9" s="1"/>
  <c r="M85" i="9"/>
  <c r="P85" i="9" s="1"/>
  <c r="Q85" i="9" s="1"/>
  <c r="M158" i="9"/>
  <c r="P158" i="9" s="1"/>
  <c r="Q158" i="9" s="1"/>
  <c r="M64" i="9"/>
  <c r="M150" i="9"/>
  <c r="O55" i="9"/>
  <c r="M116" i="9"/>
  <c r="P116" i="9" s="1"/>
  <c r="Q116" i="9" s="1"/>
  <c r="M112" i="9"/>
  <c r="M69" i="9"/>
  <c r="P69" i="9" s="1"/>
  <c r="Q69" i="9" s="1"/>
  <c r="O14" i="9"/>
  <c r="O93" i="9"/>
  <c r="O110" i="9"/>
  <c r="O111" i="9"/>
  <c r="O48" i="9"/>
  <c r="M117" i="9"/>
  <c r="P117" i="9" s="1"/>
  <c r="Q117" i="9" s="1"/>
  <c r="M120" i="9"/>
  <c r="O108" i="9"/>
  <c r="M92" i="9"/>
  <c r="P92" i="9" s="1"/>
  <c r="Q92" i="9" s="1"/>
  <c r="O154" i="9"/>
  <c r="M49" i="9"/>
  <c r="P49" i="9" s="1"/>
  <c r="Q49" i="9" s="1"/>
  <c r="O22" i="9"/>
  <c r="O40" i="9"/>
  <c r="O102" i="9"/>
  <c r="P102" i="9" s="1"/>
  <c r="Q102" i="9" s="1"/>
  <c r="O85" i="9"/>
  <c r="O107" i="9"/>
  <c r="P107" i="9" s="1"/>
  <c r="Q107" i="9" s="1"/>
  <c r="O72" i="9"/>
  <c r="M119" i="9"/>
  <c r="P119" i="9" s="1"/>
  <c r="Q119" i="9" s="1"/>
  <c r="O33" i="9"/>
  <c r="O130" i="9"/>
  <c r="O64" i="9"/>
  <c r="O101" i="9"/>
  <c r="P101" i="9" s="1"/>
  <c r="Q101" i="9" s="1"/>
  <c r="O126" i="9"/>
  <c r="O119" i="9"/>
  <c r="O94" i="9"/>
  <c r="M28" i="9"/>
  <c r="O31" i="9"/>
  <c r="O117" i="9"/>
  <c r="M131" i="9"/>
  <c r="O142" i="9"/>
  <c r="O77" i="9"/>
  <c r="M123" i="9"/>
  <c r="P123" i="9" s="1"/>
  <c r="Q123" i="9" s="1"/>
  <c r="M43" i="9"/>
  <c r="P43" i="9" s="1"/>
  <c r="Q43" i="9" s="1"/>
  <c r="M19" i="9"/>
  <c r="P19" i="9" s="1"/>
  <c r="Q19" i="9" s="1"/>
  <c r="M135" i="9"/>
  <c r="P135" i="9" s="1"/>
  <c r="Q135" i="9" s="1"/>
  <c r="M50" i="9"/>
  <c r="M128" i="9"/>
  <c r="O118" i="9"/>
  <c r="O131" i="9"/>
  <c r="M29" i="9"/>
  <c r="M45" i="9"/>
  <c r="P45" i="9" s="1"/>
  <c r="Q45" i="9" s="1"/>
  <c r="O28" i="9"/>
  <c r="O120" i="9"/>
  <c r="M33" i="9"/>
  <c r="M91" i="9"/>
  <c r="P91" i="9" s="1"/>
  <c r="Q91" i="9" s="1"/>
  <c r="M151" i="9"/>
  <c r="M147" i="9"/>
  <c r="O112" i="9"/>
  <c r="O44" i="9"/>
  <c r="O51" i="9"/>
  <c r="M124" i="9"/>
  <c r="O127" i="9"/>
  <c r="M94" i="9"/>
  <c r="M118" i="9"/>
  <c r="P118" i="9" s="1"/>
  <c r="Q118" i="9" s="1"/>
  <c r="M71" i="9"/>
  <c r="O70" i="9"/>
  <c r="M48" i="9"/>
  <c r="P48" i="9" s="1"/>
  <c r="Q48" i="9" s="1"/>
  <c r="O80" i="9"/>
  <c r="O144" i="9"/>
  <c r="O50" i="9"/>
  <c r="O26" i="9"/>
  <c r="O69" i="9"/>
  <c r="O160" i="9"/>
  <c r="O29" i="9"/>
  <c r="O98" i="9"/>
  <c r="P98" i="9" s="1"/>
  <c r="Q98" i="9" s="1"/>
  <c r="M59" i="9"/>
  <c r="P59" i="9" s="1"/>
  <c r="Q59" i="9" s="1"/>
  <c r="O113" i="9"/>
  <c r="M127" i="9"/>
  <c r="P127" i="9" s="1"/>
  <c r="Q127" i="9" s="1"/>
  <c r="O109" i="9"/>
  <c r="M115" i="9"/>
  <c r="P115" i="9" s="1"/>
  <c r="Q115" i="9" s="1"/>
  <c r="M154" i="9"/>
  <c r="M140" i="9"/>
  <c r="O78" i="9"/>
  <c r="M51" i="9"/>
  <c r="P51" i="9" s="1"/>
  <c r="Q51" i="9" s="1"/>
  <c r="O23" i="9"/>
  <c r="M104" i="9"/>
  <c r="M60" i="9"/>
  <c r="O150" i="9"/>
  <c r="M144" i="9"/>
  <c r="P144" i="9" s="1"/>
  <c r="Q144" i="9" s="1"/>
  <c r="M17" i="9"/>
  <c r="P17" i="9" s="1"/>
  <c r="Q17" i="9" s="1"/>
  <c r="M34" i="9"/>
  <c r="M74" i="9"/>
  <c r="P74" i="9" s="1"/>
  <c r="Q74" i="9" s="1"/>
  <c r="M16" i="9"/>
  <c r="M90" i="9"/>
  <c r="M121" i="9"/>
  <c r="P121" i="9" s="1"/>
  <c r="Q121" i="9" s="1"/>
  <c r="M86" i="9"/>
  <c r="P86" i="9" s="1"/>
  <c r="Q86" i="9" s="1"/>
  <c r="O123" i="9"/>
  <c r="M56" i="9"/>
  <c r="M136" i="9"/>
  <c r="O124" i="9"/>
  <c r="P124" i="9" s="1"/>
  <c r="Q124" i="9" s="1"/>
  <c r="M21" i="9"/>
  <c r="O42" i="9"/>
  <c r="M30" i="9"/>
  <c r="P30" i="9" s="1"/>
  <c r="Q30" i="9" s="1"/>
  <c r="O128" i="9"/>
  <c r="O79" i="9"/>
  <c r="O140" i="9"/>
  <c r="O157" i="9"/>
  <c r="O71" i="9"/>
  <c r="O92" i="9"/>
  <c r="O53" i="9"/>
  <c r="P53" i="9" s="1"/>
  <c r="Q53" i="9" s="1"/>
  <c r="O146" i="9"/>
  <c r="O83" i="9"/>
  <c r="O65" i="9"/>
  <c r="O87" i="9"/>
  <c r="P87" i="9" s="1"/>
  <c r="Q87" i="9" s="1"/>
  <c r="O90" i="9"/>
  <c r="M13" i="9"/>
  <c r="P13" i="9" s="1"/>
  <c r="M23" i="9"/>
  <c r="P23" i="9" s="1"/>
  <c r="Q23" i="9" s="1"/>
  <c r="O74" i="9"/>
  <c r="O86" i="9"/>
  <c r="O151" i="9"/>
  <c r="O19" i="9"/>
  <c r="O104" i="9"/>
  <c r="M22" i="9"/>
  <c r="P22" i="9" s="1"/>
  <c r="Q22" i="9" s="1"/>
  <c r="M83" i="9"/>
  <c r="P83" i="9" s="1"/>
  <c r="Q83" i="9" s="1"/>
  <c r="O115" i="9"/>
  <c r="O39" i="9"/>
  <c r="M113" i="9"/>
  <c r="P113" i="9" s="1"/>
  <c r="Q113" i="9" s="1"/>
  <c r="O76" i="9"/>
  <c r="M81" i="9"/>
  <c r="P81" i="9" s="1"/>
  <c r="Q81" i="9" s="1"/>
  <c r="M162" i="9"/>
  <c r="P162" i="9" s="1"/>
  <c r="Q162" i="9" s="1"/>
  <c r="O106" i="9"/>
  <c r="P106" i="9" s="1"/>
  <c r="Q106" i="9" s="1"/>
  <c r="O34" i="9"/>
  <c r="M14" i="9"/>
  <c r="M76" i="9"/>
  <c r="O163" i="9"/>
  <c r="P163" i="9" s="1"/>
  <c r="Q163" i="9" s="1"/>
  <c r="M99" i="9"/>
  <c r="P99" i="9" s="1"/>
  <c r="Q99" i="9" s="1"/>
  <c r="O25" i="9"/>
  <c r="P25" i="9" s="1"/>
  <c r="Q25" i="9" s="1"/>
  <c r="M148" i="9"/>
  <c r="M65" i="9"/>
  <c r="P65" i="9" s="1"/>
  <c r="Q65" i="9" s="1"/>
  <c r="M80" i="9"/>
  <c r="P80" i="9" s="1"/>
  <c r="Q80" i="9" s="1"/>
  <c r="O82" i="9"/>
  <c r="P82" i="9" s="1"/>
  <c r="Q82" i="9" s="1"/>
  <c r="M132" i="9"/>
  <c r="P132" i="9" s="1"/>
  <c r="Q132" i="9" s="1"/>
  <c r="M72" i="9"/>
  <c r="M44" i="9"/>
  <c r="O21" i="9"/>
  <c r="M42" i="9"/>
  <c r="P42" i="9" s="1"/>
  <c r="Q42" i="9" s="1"/>
  <c r="O136" i="9"/>
  <c r="O16" i="9"/>
  <c r="M79" i="9"/>
  <c r="P79" i="9" s="1"/>
  <c r="Q79" i="9" s="1"/>
  <c r="O45" i="9"/>
  <c r="Q13" i="9" l="1"/>
  <c r="P148" i="9"/>
  <c r="Q148" i="9" s="1"/>
  <c r="P29" i="9"/>
  <c r="Q29" i="9" s="1"/>
  <c r="P70" i="9"/>
  <c r="Q70" i="9" s="1"/>
  <c r="P154" i="9"/>
  <c r="Q154" i="9" s="1"/>
  <c r="P71" i="9"/>
  <c r="Q71" i="9" s="1"/>
  <c r="P147" i="9"/>
  <c r="Q147" i="9" s="1"/>
  <c r="P120" i="9"/>
  <c r="Q120" i="9" s="1"/>
  <c r="P112" i="9"/>
  <c r="Q112" i="9" s="1"/>
  <c r="P78" i="9"/>
  <c r="Q78" i="9" s="1"/>
  <c r="P100" i="9"/>
  <c r="Q100" i="9" s="1"/>
  <c r="P130" i="9"/>
  <c r="Q130" i="9" s="1"/>
  <c r="P57" i="9"/>
  <c r="Q57" i="9" s="1"/>
  <c r="P34" i="9"/>
  <c r="Q34" i="9" s="1"/>
  <c r="K5" i="9" s="1"/>
  <c r="P72" i="9"/>
  <c r="Q72" i="9" s="1"/>
  <c r="P60" i="9"/>
  <c r="Q60" i="9" s="1"/>
  <c r="P94" i="9"/>
  <c r="Q94" i="9" s="1"/>
  <c r="P128" i="9"/>
  <c r="Q128" i="9" s="1"/>
  <c r="P131" i="9"/>
  <c r="Q131" i="9" s="1"/>
  <c r="P40" i="9"/>
  <c r="Q40" i="9" s="1"/>
  <c r="P47" i="9"/>
  <c r="Q47" i="9" s="1"/>
  <c r="P153" i="9"/>
  <c r="Q153" i="9" s="1"/>
  <c r="P36" i="9"/>
  <c r="Q36" i="9" s="1"/>
  <c r="P28" i="9"/>
  <c r="Q28" i="9" s="1"/>
  <c r="P136" i="9"/>
  <c r="Q136" i="9" s="1"/>
  <c r="P140" i="9"/>
  <c r="Q140" i="9" s="1"/>
  <c r="P44" i="9"/>
  <c r="Q44" i="9" s="1"/>
  <c r="P143" i="9"/>
  <c r="Q143" i="9" s="1"/>
  <c r="P157" i="9"/>
  <c r="Q157" i="9" s="1"/>
  <c r="P76" i="9"/>
  <c r="Q76" i="9" s="1"/>
  <c r="P90" i="9"/>
  <c r="Q90" i="9" s="1"/>
  <c r="P104" i="9"/>
  <c r="Q104" i="9" s="1"/>
  <c r="P50" i="9"/>
  <c r="Q50" i="9" s="1"/>
  <c r="P150" i="9"/>
  <c r="Q150" i="9" s="1"/>
  <c r="P142" i="9"/>
  <c r="Q142" i="9" s="1"/>
  <c r="P109" i="9"/>
  <c r="Q109" i="9" s="1"/>
  <c r="P93" i="9"/>
  <c r="Q93" i="9" s="1"/>
  <c r="P88" i="9"/>
  <c r="Q88" i="9" s="1"/>
  <c r="P66" i="9"/>
  <c r="Q66" i="9" s="1"/>
  <c r="P56" i="9"/>
  <c r="Q56" i="9" s="1"/>
  <c r="P151" i="9"/>
  <c r="Q151" i="9" s="1"/>
  <c r="P16" i="9"/>
  <c r="Q16" i="9" s="1"/>
  <c r="P20" i="9"/>
  <c r="Q20" i="9" s="1"/>
  <c r="K6" i="9" s="1"/>
  <c r="P75" i="9"/>
  <c r="Q75" i="9" s="1"/>
  <c r="P145" i="9"/>
  <c r="Q145" i="9" s="1"/>
  <c r="P152" i="9"/>
  <c r="Q152" i="9" s="1"/>
  <c r="K4" i="9" l="1"/>
  <c r="K3" i="9"/>
  <c r="K7" i="9" s="1"/>
  <c r="L5" i="9" s="1"/>
  <c r="F7" i="9"/>
  <c r="O6" i="9"/>
  <c r="M6" i="9"/>
  <c r="O3" i="9"/>
  <c r="M3" i="9"/>
  <c r="P4" i="9"/>
  <c r="N4" i="9"/>
  <c r="P5" i="9"/>
  <c r="N5" i="9"/>
  <c r="M4" i="9"/>
  <c r="P6" i="9"/>
  <c r="O4" i="9"/>
  <c r="N6" i="9"/>
  <c r="M5" i="9"/>
  <c r="P3" i="9"/>
  <c r="N3" i="9"/>
  <c r="O5" i="9"/>
  <c r="M7" i="14" l="1"/>
  <c r="K7" i="14"/>
  <c r="M7" i="9"/>
  <c r="L3" i="9"/>
  <c r="L6" i="9"/>
  <c r="L4" i="9"/>
  <c r="L7" i="9" l="1"/>
  <c r="L7" i="14" l="1"/>
</calcChain>
</file>

<file path=xl/sharedStrings.xml><?xml version="1.0" encoding="utf-8"?>
<sst xmlns="http://schemas.openxmlformats.org/spreadsheetml/2006/main" count="729" uniqueCount="52">
  <si>
    <t>Age</t>
  </si>
  <si>
    <t>Mean</t>
  </si>
  <si>
    <t>Income</t>
  </si>
  <si>
    <t>Working</t>
  </si>
  <si>
    <t>WorkingFT</t>
  </si>
  <si>
    <t>WorkingPT</t>
  </si>
  <si>
    <t>Depedent</t>
  </si>
  <si>
    <t>Stdev</t>
  </si>
  <si>
    <t>Zage</t>
  </si>
  <si>
    <t>Zdep</t>
  </si>
  <si>
    <t>Zincome</t>
  </si>
  <si>
    <t>ClusterCenter</t>
  </si>
  <si>
    <t>CustId</t>
  </si>
  <si>
    <t>D1</t>
  </si>
  <si>
    <t>D2</t>
  </si>
  <si>
    <t>D3</t>
  </si>
  <si>
    <t>D4</t>
  </si>
  <si>
    <t>MinDstance</t>
  </si>
  <si>
    <t>AssCluster</t>
  </si>
  <si>
    <t>SS (Sum of squared Distance)</t>
  </si>
  <si>
    <t>Cluster</t>
  </si>
  <si>
    <t>Count</t>
  </si>
  <si>
    <t>%</t>
  </si>
  <si>
    <t>All</t>
  </si>
  <si>
    <t>AvgAge</t>
  </si>
  <si>
    <t>AvgDepedent</t>
  </si>
  <si>
    <t>AvgIncome</t>
  </si>
  <si>
    <t>ClusterVariance</t>
  </si>
  <si>
    <t>Row Labels</t>
  </si>
  <si>
    <t>Grand Total</t>
  </si>
  <si>
    <t>Column Labels</t>
  </si>
  <si>
    <t>SS (Sum of Squared Distance)</t>
  </si>
  <si>
    <t>MinDistance</t>
  </si>
  <si>
    <t>Count of Working</t>
  </si>
  <si>
    <t>Attribute</t>
  </si>
  <si>
    <t>Weight</t>
  </si>
  <si>
    <t>Competitor XYZ</t>
  </si>
  <si>
    <t>Warranty</t>
  </si>
  <si>
    <t>Delivery</t>
  </si>
  <si>
    <t>Payment Options</t>
  </si>
  <si>
    <t>Functionality</t>
  </si>
  <si>
    <t>Support</t>
  </si>
  <si>
    <t>Quality</t>
  </si>
  <si>
    <t>Reliability</t>
  </si>
  <si>
    <t>Mustafa</t>
  </si>
  <si>
    <t>Competitor ABC</t>
  </si>
  <si>
    <t>Competitor DEF</t>
  </si>
  <si>
    <t>Competitor PQR</t>
  </si>
  <si>
    <t>Ease of Installation</t>
  </si>
  <si>
    <t>SUM</t>
  </si>
  <si>
    <t>AVERAGE</t>
  </si>
  <si>
    <t>Post Sales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</si>
</sst>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i/>
      <sz val="11"/>
      <color theme="1"/>
      <name val="Calibri"/>
      <family val="2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3" fillId="2" borderId="0" xfId="0" applyFont="1" applyFill="1"/>
    <xf numFmtId="0" fontId="4" fillId="0" borderId="0" xfId="0" applyFont="1" applyAlignment="1">
      <alignment horizontal="center"/>
    </xf>
    <xf numFmtId="2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 wrapText="1"/>
    </xf>
    <xf numFmtId="0" fontId="3" fillId="0" borderId="1" xfId="0" applyFont="1" applyBorder="1"/>
    <xf numFmtId="9" fontId="3" fillId="0" borderId="0" xfId="1" applyFont="1"/>
    <xf numFmtId="9" fontId="3" fillId="0" borderId="1" xfId="1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2" borderId="1" xfId="0" applyFont="1" applyFill="1" applyBorder="1"/>
    <xf numFmtId="0" fontId="3" fillId="0" borderId="7" xfId="0" applyFont="1" applyBorder="1"/>
    <xf numFmtId="0" fontId="3" fillId="0" borderId="8" xfId="0" applyFont="1" applyBorder="1"/>
    <xf numFmtId="0" fontId="3" fillId="3" borderId="6" xfId="0" applyFont="1" applyFill="1" applyBorder="1"/>
    <xf numFmtId="0" fontId="0" fillId="0" borderId="0" xfId="0" pivotButton="1"/>
    <xf numFmtId="0" fontId="0" fillId="0" borderId="0" xfId="0" applyAlignment="1">
      <alignment horizontal="left"/>
    </xf>
    <xf numFmtId="2" fontId="3" fillId="0" borderId="1" xfId="0" applyNumberFormat="1" applyFont="1" applyBorder="1"/>
    <xf numFmtId="0" fontId="0" fillId="0" borderId="5" xfId="0" applyBorder="1" applyAlignment="1">
      <alignment vertical="top"/>
    </xf>
    <xf numFmtId="9" fontId="0" fillId="0" borderId="5" xfId="0" applyNumberFormat="1" applyBorder="1" applyAlignment="1">
      <alignment vertical="top"/>
    </xf>
    <xf numFmtId="9" fontId="0" fillId="0" borderId="9" xfId="0" applyNumberFormat="1" applyBorder="1"/>
    <xf numFmtId="0" fontId="0" fillId="0" borderId="9" xfId="0" applyBorder="1"/>
    <xf numFmtId="0" fontId="0" fillId="0" borderId="0" xfId="0" applyAlignment="1">
      <alignment vertical="top"/>
    </xf>
    <xf numFmtId="9" fontId="0" fillId="0" borderId="0" xfId="0" applyNumberFormat="1" applyAlignment="1">
      <alignment vertical="top"/>
    </xf>
    <xf numFmtId="0" fontId="5" fillId="0" borderId="9" xfId="0" applyFont="1" applyBorder="1" applyAlignment="1">
      <alignment horizontal="center" vertical="top"/>
    </xf>
    <xf numFmtId="0" fontId="5" fillId="0" borderId="9" xfId="0" applyFont="1" applyBorder="1" applyAlignment="1">
      <alignment vertical="top"/>
    </xf>
    <xf numFmtId="0" fontId="5" fillId="0" borderId="0" xfId="0" applyFont="1" applyAlignment="1">
      <alignment horizontal="center" vertical="top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Rahul Pratap Singh Kaurav ( Prof.)" refreshedDate="45419.425066319447" createdVersion="8" refreshedVersion="8" minRefreshableVersion="3" recordCount="155" xr:uid="{005B4631-F13B-4B52-9EE0-54A3679F1C81}">
  <cacheSource type="worksheet">
    <worksheetSource ref="J12:Q167" sheet="Prob4.1"/>
  </cacheSource>
  <cacheFields count="8">
    <cacheField name="CustId" numFmtId="0">
      <sharedItems containsSemiMixedTypes="0" containsString="0" containsNumber="1" containsInteger="1" minValue="1" maxValue="155"/>
    </cacheField>
    <cacheField name="Working" numFmtId="0">
      <sharedItems count="2">
        <s v="WorkingFT"/>
        <s v="WorkingPT"/>
      </sharedItems>
    </cacheField>
    <cacheField name="D1" numFmtId="0">
      <sharedItems containsSemiMixedTypes="0" containsString="0" containsNumber="1" minValue="0" maxValue="17.635560087643228"/>
    </cacheField>
    <cacheField name="D2" numFmtId="0">
      <sharedItems containsSemiMixedTypes="0" containsString="0" containsNumber="1" minValue="0" maxValue="11.58417155918961"/>
    </cacheField>
    <cacheField name="D3" numFmtId="0">
      <sharedItems containsSemiMixedTypes="0" containsString="0" containsNumber="1" minValue="0" maxValue="10.274590534226887"/>
    </cacheField>
    <cacheField name="D4" numFmtId="0">
      <sharedItems containsSemiMixedTypes="0" containsString="0" containsNumber="1" minValue="0" maxValue="17.738403049564411"/>
    </cacheField>
    <cacheField name="MinDistance" numFmtId="0">
      <sharedItems containsSemiMixedTypes="0" containsString="0" containsNumber="1" minValue="0" maxValue="7.1115587780700107"/>
    </cacheField>
    <cacheField name="AssCluster" numFmtId="0">
      <sharedItems containsSemiMixedTypes="0" containsString="0" containsNumber="1" containsInteger="1" minValue="1" maxValue="4" count="4">
        <n v="1"/>
        <n v="2"/>
        <n v="3"/>
        <n v="4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55">
  <r>
    <n v="1"/>
    <x v="0"/>
    <n v="0"/>
    <n v="4.3676441825906593"/>
    <n v="4.7384584732508497"/>
    <n v="5.6623403380712309"/>
    <n v="0"/>
    <x v="0"/>
  </r>
  <r>
    <n v="2"/>
    <x v="1"/>
    <n v="4.3676441825906593"/>
    <n v="0"/>
    <n v="9.035737113463585E-2"/>
    <n v="5.6613329223733224"/>
    <n v="0"/>
    <x v="1"/>
  </r>
  <r>
    <n v="3"/>
    <x v="1"/>
    <n v="4.7384584732508497"/>
    <n v="9.035737113463585E-2"/>
    <n v="0"/>
    <n v="4.7452270613889116"/>
    <n v="0"/>
    <x v="2"/>
  </r>
  <r>
    <n v="4"/>
    <x v="1"/>
    <n v="5.6623403380712309"/>
    <n v="5.6613329223733224"/>
    <n v="4.7452270613889116"/>
    <n v="0"/>
    <n v="0"/>
    <x v="3"/>
  </r>
  <r>
    <n v="5"/>
    <x v="0"/>
    <n v="6.6041367323435818"/>
    <n v="6.6881952735970112"/>
    <n v="5.6358952749935796"/>
    <n v="3.0218315633133872"/>
    <n v="3.0218315633133872"/>
    <x v="3"/>
  </r>
  <r>
    <n v="6"/>
    <x v="0"/>
    <n v="4.7001804369817721"/>
    <n v="5.1982637277057933"/>
    <n v="4.412744010438443"/>
    <n v="3.0176921605947462"/>
    <n v="3.0176921605947462"/>
    <x v="3"/>
  </r>
  <r>
    <n v="7"/>
    <x v="1"/>
    <n v="14.123340659871126"/>
    <n v="3.8017247810191135"/>
    <n v="2.9206974941357355"/>
    <n v="7.229113909069155"/>
    <n v="2.9206974941357355"/>
    <x v="2"/>
  </r>
  <r>
    <n v="8"/>
    <x v="0"/>
    <n v="10.178671414074973"/>
    <n v="7.810208343006698"/>
    <n v="6.7056624420309277"/>
    <n v="7.029363122297835"/>
    <n v="6.7056624420309277"/>
    <x v="2"/>
  </r>
  <r>
    <n v="9"/>
    <x v="0"/>
    <n v="3.7251855662966644"/>
    <n v="4.4777937244558466"/>
    <n v="3.8562792166070308"/>
    <n v="0.24540680000282958"/>
    <n v="0.24540680000282958"/>
    <x v="3"/>
  </r>
  <r>
    <n v="10"/>
    <x v="0"/>
    <n v="17.635560087643228"/>
    <n v="6.7694599232905253"/>
    <n v="5.5375896709692434"/>
    <n v="6.7602738971317518"/>
    <n v="5.5375896709692434"/>
    <x v="2"/>
  </r>
  <r>
    <n v="11"/>
    <x v="1"/>
    <n v="5.0276564114946218"/>
    <n v="4.3007152731866967"/>
    <n v="4.0628905522015497"/>
    <n v="8.1352059790638247"/>
    <n v="4.0628905522015497"/>
    <x v="2"/>
  </r>
  <r>
    <n v="12"/>
    <x v="0"/>
    <n v="3.0401604599597847"/>
    <n v="6.8972077011597221"/>
    <n v="6.3659933400179707"/>
    <n v="4.0155943444260576"/>
    <n v="3.0401604599597847"/>
    <x v="0"/>
  </r>
  <r>
    <n v="13"/>
    <x v="0"/>
    <n v="4.7505813424661785"/>
    <n v="5.5164094639426953"/>
    <n v="4.7124062565699072"/>
    <n v="3.0211612402480577"/>
    <n v="3.0211612402480577"/>
    <x v="3"/>
  </r>
  <r>
    <n v="14"/>
    <x v="1"/>
    <n v="1.0722496208642349"/>
    <n v="3.5419431701951303"/>
    <n v="3.644832690967819"/>
    <n v="5.8857601919425866"/>
    <n v="1.0722496208642349"/>
    <x v="0"/>
  </r>
  <r>
    <n v="15"/>
    <x v="0"/>
    <n v="5.5099820565342199"/>
    <n v="1.53979430978388"/>
    <n v="1.122227661798169"/>
    <n v="2.04277037996457"/>
    <n v="1.122227661798169"/>
    <x v="2"/>
  </r>
  <r>
    <n v="16"/>
    <x v="0"/>
    <n v="5.3621638198220234"/>
    <n v="6.0198482888996185"/>
    <n v="5.5281760072094404"/>
    <n v="7.1701596272088999"/>
    <n v="5.3621638198220234"/>
    <x v="0"/>
  </r>
  <r>
    <n v="17"/>
    <x v="1"/>
    <n v="4.711165993559348"/>
    <n v="0.95755555968713135"/>
    <n v="1.6345777622798336"/>
    <n v="10.097964578704214"/>
    <n v="0.95755555968713135"/>
    <x v="1"/>
  </r>
  <r>
    <n v="18"/>
    <x v="0"/>
    <n v="11.461899579823552"/>
    <n v="8.3275778639541223"/>
    <n v="7.1115587780700107"/>
    <n v="7.3493710659384659"/>
    <n v="7.1115587780700107"/>
    <x v="2"/>
  </r>
  <r>
    <n v="19"/>
    <x v="0"/>
    <n v="9.1457894751434257"/>
    <n v="1.3981462397733679"/>
    <n v="1.4116512046801279"/>
    <n v="10.443162497427085"/>
    <n v="1.3981462397733679"/>
    <x v="1"/>
  </r>
  <r>
    <n v="20"/>
    <x v="1"/>
    <n v="7.9904740691768072"/>
    <n v="1.3434083290486347"/>
    <n v="1.684065346378899"/>
    <n v="8.8217593749393401"/>
    <n v="1.3434083290486347"/>
    <x v="1"/>
  </r>
  <r>
    <n v="21"/>
    <x v="1"/>
    <n v="1.6906273548612094"/>
    <n v="2.4229733175003232"/>
    <n v="2.9344452511300729"/>
    <n v="8.7362132453472761"/>
    <n v="1.6906273548612094"/>
    <x v="0"/>
  </r>
  <r>
    <n v="22"/>
    <x v="0"/>
    <n v="7.6264464280009276"/>
    <n v="1.1753683333888203"/>
    <n v="1.4513045231362642"/>
    <n v="11.046748305402375"/>
    <n v="1.1753683333888203"/>
    <x v="1"/>
  </r>
  <r>
    <n v="23"/>
    <x v="1"/>
    <n v="0.90112684661531117"/>
    <n v="4.8957757594126425"/>
    <n v="5.0262474542745608"/>
    <n v="6.3345291302097326"/>
    <n v="0.90112684661531117"/>
    <x v="0"/>
  </r>
  <r>
    <n v="24"/>
    <x v="1"/>
    <n v="11.367943554007642"/>
    <n v="2.4756488823599163"/>
    <n v="1.7515882003038388"/>
    <n v="5.9302969133980641"/>
    <n v="1.7515882003038388"/>
    <x v="2"/>
  </r>
  <r>
    <n v="25"/>
    <x v="1"/>
    <n v="4.5181149318697029"/>
    <n v="3.988277091530966"/>
    <n v="4.4504787930220706"/>
    <n v="12.356665356325726"/>
    <n v="3.988277091530966"/>
    <x v="1"/>
  </r>
  <r>
    <n v="26"/>
    <x v="1"/>
    <n v="13.02155412028926"/>
    <n v="5.4592803794421751"/>
    <n v="4.6371942529569443"/>
    <n v="10.274529650992219"/>
    <n v="4.6371942529569443"/>
    <x v="2"/>
  </r>
  <r>
    <n v="27"/>
    <x v="1"/>
    <n v="1.6868403070901479"/>
    <n v="2.8647518812112933"/>
    <n v="2.517285157000078"/>
    <n v="1.6412410427265103"/>
    <n v="1.6412410427265103"/>
    <x v="3"/>
  </r>
  <r>
    <n v="28"/>
    <x v="0"/>
    <n v="7.8150251466406431"/>
    <n v="1.0913815919661243"/>
    <n v="1.0006808742660624"/>
    <n v="8.7090974773098697"/>
    <n v="1.0006808742660624"/>
    <x v="2"/>
  </r>
  <r>
    <n v="29"/>
    <x v="1"/>
    <n v="3.4770417625557082"/>
    <n v="0.93433522250183254"/>
    <n v="1.0545637448285392"/>
    <n v="4.0090082339180357"/>
    <n v="0.93433522250183254"/>
    <x v="1"/>
  </r>
  <r>
    <n v="30"/>
    <x v="0"/>
    <n v="12.883369300699169"/>
    <n v="6.4731444619227618"/>
    <n v="5.4383551381560613"/>
    <n v="9.0450973049201995"/>
    <n v="5.4383551381560613"/>
    <x v="2"/>
  </r>
  <r>
    <n v="31"/>
    <x v="1"/>
    <n v="11.861980190211755"/>
    <n v="3.2573109424516016"/>
    <n v="2.3365699028339377"/>
    <n v="5.1931063313661836"/>
    <n v="2.3365699028339377"/>
    <x v="2"/>
  </r>
  <r>
    <n v="32"/>
    <x v="1"/>
    <n v="7.305855386788239"/>
    <n v="1.5286692938102222"/>
    <n v="1.0927908290017858"/>
    <n v="3.2000745314453352"/>
    <n v="1.0927908290017858"/>
    <x v="2"/>
  </r>
  <r>
    <n v="33"/>
    <x v="0"/>
    <n v="8.3293696758796685"/>
    <n v="4.8417931303185524"/>
    <n v="3.7801655500210449"/>
    <n v="3.6643089587818958"/>
    <n v="3.6643089587818958"/>
    <x v="3"/>
  </r>
  <r>
    <n v="34"/>
    <x v="0"/>
    <n v="3.8998044809792374"/>
    <n v="1.0253985760020101"/>
    <n v="0.9318938613509683"/>
    <n v="5.8749342694240676"/>
    <n v="0.9318938613509683"/>
    <x v="2"/>
  </r>
  <r>
    <n v="35"/>
    <x v="0"/>
    <n v="2.9779477480341621"/>
    <n v="7.5615614655941004"/>
    <n v="7.8805304248749497"/>
    <n v="11.320994662215504"/>
    <n v="2.9779477480341621"/>
    <x v="0"/>
  </r>
  <r>
    <n v="36"/>
    <x v="0"/>
    <n v="6.8906084931075595"/>
    <n v="1.3416211251687444"/>
    <n v="1.8168127717184697"/>
    <n v="11.899252667545017"/>
    <n v="1.3416211251687444"/>
    <x v="1"/>
  </r>
  <r>
    <n v="37"/>
    <x v="0"/>
    <n v="6.2849823999256698"/>
    <n v="6.3983726882182861"/>
    <n v="5.7469870291773999"/>
    <n v="6.8709203712622955"/>
    <n v="5.7469870291773999"/>
    <x v="2"/>
  </r>
  <r>
    <n v="38"/>
    <x v="0"/>
    <n v="15.024677480322335"/>
    <n v="4.7172584571609253"/>
    <n v="3.6543719394568557"/>
    <n v="6.9200746247325453"/>
    <n v="3.6543719394568557"/>
    <x v="2"/>
  </r>
  <r>
    <n v="39"/>
    <x v="1"/>
    <n v="4.3604344085254709"/>
    <n v="1.2093514884029064"/>
    <n v="1.7015960143687947"/>
    <n v="7.2028536645030963"/>
    <n v="1.2093514884029064"/>
    <x v="1"/>
  </r>
  <r>
    <n v="40"/>
    <x v="0"/>
    <n v="9.8012718409085231"/>
    <n v="3.3422148713892761"/>
    <n v="2.466967251690571"/>
    <n v="5.5318379131817936"/>
    <n v="2.466967251690571"/>
    <x v="2"/>
  </r>
  <r>
    <n v="41"/>
    <x v="0"/>
    <n v="2.5695179600352183"/>
    <n v="1.915272042621706"/>
    <n v="2.4883174603178704"/>
    <n v="9.6301144800768714"/>
    <n v="1.915272042621706"/>
    <x v="1"/>
  </r>
  <r>
    <n v="42"/>
    <x v="0"/>
    <n v="6.8479364646709033"/>
    <n v="3.3560194025958636"/>
    <n v="3.8196517147762434"/>
    <n v="13.849731972637063"/>
    <n v="3.3560194025958636"/>
    <x v="1"/>
  </r>
  <r>
    <n v="43"/>
    <x v="1"/>
    <n v="13.735633003254943"/>
    <n v="4.8985521790545183"/>
    <n v="3.8280548124835034"/>
    <n v="4.5176938189744487"/>
    <n v="3.8280548124835034"/>
    <x v="2"/>
  </r>
  <r>
    <n v="44"/>
    <x v="1"/>
    <n v="1.9409255687238054"/>
    <n v="0.51476954755381499"/>
    <n v="0.78143538003475421"/>
    <n v="5.2524045283533702"/>
    <n v="0.51476954755381499"/>
    <x v="1"/>
  </r>
  <r>
    <n v="45"/>
    <x v="1"/>
    <n v="7.1228386379712072"/>
    <n v="3.1090959196963603"/>
    <n v="3.4274926347014993"/>
    <n v="13.005676626025839"/>
    <n v="3.1090959196963603"/>
    <x v="1"/>
  </r>
  <r>
    <n v="46"/>
    <x v="1"/>
    <n v="7.2554900575087942"/>
    <n v="1.4090958540291543"/>
    <n v="1.8836580318755982"/>
    <n v="9.2097399487246463"/>
    <n v="1.4090958540291543"/>
    <x v="1"/>
  </r>
  <r>
    <n v="47"/>
    <x v="0"/>
    <n v="6.1888631956621962"/>
    <n v="3.855351776521152"/>
    <n v="3.5373556325090103"/>
    <n v="8.302018321341869"/>
    <n v="3.5373556325090103"/>
    <x v="2"/>
  </r>
  <r>
    <n v="48"/>
    <x v="0"/>
    <n v="10.889712572396395"/>
    <n v="5.2776476592954236"/>
    <n v="3.9931309336088061"/>
    <n v="2.6466216876086435"/>
    <n v="2.6466216876086435"/>
    <x v="3"/>
  </r>
  <r>
    <n v="49"/>
    <x v="1"/>
    <n v="9.2360631305765608"/>
    <n v="5.0476606630765559"/>
    <n v="4.2984784573168007"/>
    <n v="7.9398448063928662"/>
    <n v="4.2984784573168007"/>
    <x v="2"/>
  </r>
  <r>
    <n v="50"/>
    <x v="0"/>
    <n v="4.8799942311427564"/>
    <n v="8.5547941526088138"/>
    <n v="7.7151401268592803"/>
    <n v="3.7436373890866141"/>
    <n v="3.7436373890866141"/>
    <x v="3"/>
  </r>
  <r>
    <n v="51"/>
    <x v="1"/>
    <n v="7.7312383370818525"/>
    <n v="0.83564923679155467"/>
    <n v="0.44314688808194902"/>
    <n v="5.0781825367705276"/>
    <n v="0.44314688808194902"/>
    <x v="2"/>
  </r>
  <r>
    <n v="52"/>
    <x v="1"/>
    <n v="4.525158302549686"/>
    <n v="1.064084123226096"/>
    <n v="0.59255484004091585"/>
    <n v="2.3256608640680425"/>
    <n v="0.59255484004091585"/>
    <x v="2"/>
  </r>
  <r>
    <n v="53"/>
    <x v="0"/>
    <n v="4.5623084182280405"/>
    <n v="4.6460353087787558"/>
    <n v="5.3125854411259619"/>
    <n v="13.940775360901126"/>
    <n v="4.5623084182280405"/>
    <x v="0"/>
  </r>
  <r>
    <n v="54"/>
    <x v="0"/>
    <n v="12.086813090919561"/>
    <n v="8.316914649483925"/>
    <n v="7.0733706139381542"/>
    <n v="7.6088831840787172"/>
    <n v="7.0733706139381542"/>
    <x v="2"/>
  </r>
  <r>
    <n v="55"/>
    <x v="1"/>
    <n v="5.1471620633072455"/>
    <n v="2.1747755199693435"/>
    <n v="1.6361219832433607"/>
    <n v="4.121651302787499"/>
    <n v="1.6361219832433607"/>
    <x v="2"/>
  </r>
  <r>
    <n v="56"/>
    <x v="1"/>
    <n v="0.80797913597421644"/>
    <n v="4.7817830511837771"/>
    <n v="5.2808372840306168"/>
    <n v="5.7315546839734921"/>
    <n v="0.80797913597421644"/>
    <x v="0"/>
  </r>
  <r>
    <n v="57"/>
    <x v="1"/>
    <n v="7.6768807959217122"/>
    <n v="1.252674182011555"/>
    <n v="0.97290395561685294"/>
    <n v="7.3939248887756968"/>
    <n v="0.97290395561685294"/>
    <x v="2"/>
  </r>
  <r>
    <n v="58"/>
    <x v="0"/>
    <n v="11.08129800857315"/>
    <n v="4.1257368711284936"/>
    <n v="4.6496265055411543"/>
    <n v="17.495871503747171"/>
    <n v="4.1257368711284936"/>
    <x v="1"/>
  </r>
  <r>
    <n v="59"/>
    <x v="1"/>
    <n v="0.76355006685147464"/>
    <n v="5.7546042245412679"/>
    <n v="6.1451037182858883"/>
    <n v="8.2180714685859524"/>
    <n v="0.76355006685147464"/>
    <x v="0"/>
  </r>
  <r>
    <n v="60"/>
    <x v="0"/>
    <n v="1.6748627948860579"/>
    <n v="4.8471584341072438"/>
    <n v="4.6387470688935997"/>
    <n v="1.645072500017823"/>
    <n v="1.645072500017823"/>
    <x v="3"/>
  </r>
  <r>
    <n v="61"/>
    <x v="0"/>
    <n v="6.5962858632567443"/>
    <n v="3.729822762378519"/>
    <n v="2.8774076892806493"/>
    <n v="0.54056271920524968"/>
    <n v="0.54056271920524968"/>
    <x v="3"/>
  </r>
  <r>
    <n v="62"/>
    <x v="1"/>
    <n v="9.1631009875282013E-2"/>
    <n v="5.5672876172625516"/>
    <n v="5.8880305337981023"/>
    <n v="5.7361761862420861"/>
    <n v="9.1631009875282013E-2"/>
    <x v="0"/>
  </r>
  <r>
    <n v="63"/>
    <x v="1"/>
    <n v="4.0775934748452807"/>
    <n v="7.7666027399225124"/>
    <n v="6.9361046225843417"/>
    <n v="1.5238297180942586"/>
    <n v="1.5238297180942586"/>
    <x v="3"/>
  </r>
  <r>
    <n v="64"/>
    <x v="0"/>
    <n v="8.2699695709506216"/>
    <n v="10.193352715147151"/>
    <n v="9.1801942250022943"/>
    <n v="6.9571763280237002"/>
    <n v="6.9571763280237002"/>
    <x v="3"/>
  </r>
  <r>
    <n v="65"/>
    <x v="1"/>
    <n v="8.8279302810922644"/>
    <n v="4.732840463597018"/>
    <n v="3.6617708527502923"/>
    <n v="0.96102429712504767"/>
    <n v="0.96102429712504767"/>
    <x v="3"/>
  </r>
  <r>
    <n v="66"/>
    <x v="1"/>
    <n v="6.943283817281146"/>
    <n v="2.0924969760694152"/>
    <n v="1.4895231827536091"/>
    <n v="1.9863475373733925"/>
    <n v="1.4895231827536091"/>
    <x v="2"/>
  </r>
  <r>
    <n v="67"/>
    <x v="1"/>
    <n v="4.2289607476689763"/>
    <n v="1.7928756293347663"/>
    <n v="1.4087852714781002"/>
    <n v="1.4236144301066553"/>
    <n v="1.4087852714781002"/>
    <x v="2"/>
  </r>
  <r>
    <n v="68"/>
    <x v="0"/>
    <n v="15.579324414125072"/>
    <n v="5.6318583142347922"/>
    <n v="4.9919175407081084"/>
    <n v="13.36715944945921"/>
    <n v="4.9919175407081084"/>
    <x v="2"/>
  </r>
  <r>
    <n v="69"/>
    <x v="0"/>
    <n v="5.4736734212437748"/>
    <n v="1.1318475065047966"/>
    <n v="0.85682690759848879"/>
    <n v="2.8521834330001163"/>
    <n v="0.85682690759848879"/>
    <x v="2"/>
  </r>
  <r>
    <n v="70"/>
    <x v="1"/>
    <n v="9.85441420035942"/>
    <n v="1.7169520513400474"/>
    <n v="2.243302336138262"/>
    <n v="12.982516204955587"/>
    <n v="1.7169520513400474"/>
    <x v="1"/>
  </r>
  <r>
    <n v="71"/>
    <x v="0"/>
    <n v="4.9790586738751479"/>
    <n v="8.0236991820267605"/>
    <n v="7.1600108966974005"/>
    <n v="3.5021586178532176"/>
    <n v="3.5021586178532176"/>
    <x v="3"/>
  </r>
  <r>
    <n v="72"/>
    <x v="0"/>
    <n v="8.6725584703778669"/>
    <n v="3.3864328642787815"/>
    <n v="2.5029449270098496"/>
    <n v="1.7180026263910013"/>
    <n v="1.7180026263910013"/>
    <x v="3"/>
  </r>
  <r>
    <n v="73"/>
    <x v="1"/>
    <n v="12.752698907675935"/>
    <n v="4.3738555340617378"/>
    <n v="4.7446698247219281"/>
    <n v="17.738403049564411"/>
    <n v="4.3738555340617378"/>
    <x v="1"/>
  </r>
  <r>
    <n v="74"/>
    <x v="1"/>
    <n v="6.782007448726481"/>
    <n v="0.74560213116267138"/>
    <n v="0.33370070150649095"/>
    <n v="4.2448881834412209"/>
    <n v="0.33370070150649095"/>
    <x v="2"/>
  </r>
  <r>
    <n v="75"/>
    <x v="1"/>
    <n v="3.2754386240761679"/>
    <n v="6.5544431004610146"/>
    <n v="7.1788188296883808"/>
    <n v="13.2852068274556"/>
    <n v="3.2754386240761679"/>
    <x v="0"/>
  </r>
  <r>
    <n v="76"/>
    <x v="1"/>
    <n v="5.5045229967548783"/>
    <n v="9.0398049256387143"/>
    <n v="8.1102513241751133"/>
    <n v="3.7279661679242979"/>
    <n v="3.7279661679242979"/>
    <x v="3"/>
  </r>
  <r>
    <n v="77"/>
    <x v="1"/>
    <n v="7.9237893876096983"/>
    <n v="7.3504118495741704"/>
    <n v="6.0654945528945543"/>
    <n v="1.1176485060046168"/>
    <n v="1.1176485060046168"/>
    <x v="3"/>
  </r>
  <r>
    <n v="78"/>
    <x v="1"/>
    <n v="4.3460775219034602"/>
    <n v="5.8881259590504331E-2"/>
    <n v="1.0068822872426808E-2"/>
    <n v="4.7333934606116896"/>
    <n v="1.0068822872426808E-2"/>
    <x v="2"/>
  </r>
  <r>
    <n v="79"/>
    <x v="0"/>
    <n v="3.6056571729227453"/>
    <n v="7.2967215190646506"/>
    <n v="6.658554702792669"/>
    <n v="0.85423536227727348"/>
    <n v="0.85423536227727348"/>
    <x v="3"/>
  </r>
  <r>
    <n v="80"/>
    <x v="1"/>
    <n v="10.620682662625104"/>
    <n v="10.660590942365751"/>
    <n v="9.3888352640274686"/>
    <n v="7.0428752714033722"/>
    <n v="7.0428752714033722"/>
    <x v="3"/>
  </r>
  <r>
    <n v="81"/>
    <x v="1"/>
    <n v="3.3209768118592309"/>
    <n v="8.7721148143422606E-2"/>
    <n v="0.14500280014201061"/>
    <n v="4.7179011958394446"/>
    <n v="8.7721148143422606E-2"/>
    <x v="1"/>
  </r>
  <r>
    <n v="82"/>
    <x v="1"/>
    <n v="4.2138396218417657"/>
    <n v="4.8340344592243163"/>
    <n v="4.1271983298671149"/>
    <n v="3.0916791505564896"/>
    <n v="3.0916791505564896"/>
    <x v="3"/>
  </r>
  <r>
    <n v="83"/>
    <x v="1"/>
    <n v="2.1791700600400428"/>
    <n v="4.275767043259469"/>
    <n v="3.94724160457426"/>
    <n v="4.005148484113314"/>
    <n v="2.1791700600400428"/>
    <x v="0"/>
  </r>
  <r>
    <n v="84"/>
    <x v="0"/>
    <n v="1.1566989544960995"/>
    <n v="2.8946487716132263"/>
    <n v="3.0990544268968994"/>
    <n v="3.4738340722047742"/>
    <n v="1.1566989544960995"/>
    <x v="0"/>
  </r>
  <r>
    <n v="85"/>
    <x v="1"/>
    <n v="10.341721317179314"/>
    <n v="4.2311235238829763"/>
    <n v="3.1983942795088325"/>
    <n v="5.1202052959400062"/>
    <n v="3.1983942795088325"/>
    <x v="2"/>
  </r>
  <r>
    <n v="86"/>
    <x v="0"/>
    <n v="5.0966854763534473"/>
    <n v="3.4248979154258508"/>
    <n v="3.7242961204774119"/>
    <n v="11.521783924733244"/>
    <n v="3.4248979154258508"/>
    <x v="1"/>
  </r>
  <r>
    <n v="87"/>
    <x v="0"/>
    <n v="8.3924768343006217"/>
    <n v="3.1972771464389051"/>
    <n v="3.5184206339674526"/>
    <n v="13.956098278736659"/>
    <n v="3.1972771464389051"/>
    <x v="1"/>
  </r>
  <r>
    <n v="88"/>
    <x v="1"/>
    <n v="5.4047956802756811"/>
    <n v="1.2260858160313577"/>
    <n v="0.67415621210889876"/>
    <n v="2.4633565638099078"/>
    <n v="0.67415621210889876"/>
    <x v="2"/>
  </r>
  <r>
    <n v="89"/>
    <x v="0"/>
    <n v="3.9182751729954965"/>
    <n v="0.67788986163295906"/>
    <n v="0.34856328096175626"/>
    <n v="2.7314428950068348"/>
    <n v="0.34856328096175626"/>
    <x v="2"/>
  </r>
  <r>
    <n v="90"/>
    <x v="0"/>
    <n v="1.2026083471119184"/>
    <n v="4.0808843578205058"/>
    <n v="4.0650331913833346"/>
    <n v="2.374704469048897"/>
    <n v="1.2026083471119184"/>
    <x v="0"/>
  </r>
  <r>
    <n v="91"/>
    <x v="0"/>
    <n v="8.7283159655545806"/>
    <n v="9.2874619700449408"/>
    <n v="7.9682672412502864"/>
    <n v="3.4994616900485811"/>
    <n v="3.4994616900485811"/>
    <x v="3"/>
  </r>
  <r>
    <n v="92"/>
    <x v="0"/>
    <n v="3.9149667959879011"/>
    <n v="5.8047219900819423E-2"/>
    <n v="0.28648713476431936"/>
    <n v="6.276674164309207"/>
    <n v="5.8047219900819423E-2"/>
    <x v="1"/>
  </r>
  <r>
    <n v="93"/>
    <x v="0"/>
    <n v="9.4801391982142658"/>
    <n v="2.4748578460510693"/>
    <n v="3.157716940256015"/>
    <n v="12.494258258826349"/>
    <n v="2.4748578460510693"/>
    <x v="1"/>
  </r>
  <r>
    <n v="94"/>
    <x v="1"/>
    <n v="6.2676576925783829"/>
    <n v="3.9906908538946104"/>
    <n v="4.6641651419779091"/>
    <n v="15.01787932628887"/>
    <n v="3.9906908538946104"/>
    <x v="1"/>
  </r>
  <r>
    <n v="95"/>
    <x v="1"/>
    <n v="1.1901567184756461"/>
    <n v="3.0221671165398041"/>
    <n v="3.4781885798532386"/>
    <n v="8.1796414009448739"/>
    <n v="1.1901567184756461"/>
    <x v="0"/>
  </r>
  <r>
    <n v="96"/>
    <x v="0"/>
    <n v="1.5105530801031444"/>
    <n v="2.3991005261470359"/>
    <n v="2.8202150886421502"/>
    <n v="5.0321557729390092"/>
    <n v="1.5105530801031444"/>
    <x v="0"/>
  </r>
  <r>
    <n v="97"/>
    <x v="1"/>
    <n v="3.2889268219158669"/>
    <n v="6.277058820418346"/>
    <n v="6.331994270886522"/>
    <n v="9.4129402998354497"/>
    <n v="3.2889268219158669"/>
    <x v="0"/>
  </r>
  <r>
    <n v="98"/>
    <x v="1"/>
    <n v="11.047508560572895"/>
    <n v="3.690000615727143"/>
    <n v="3.9548924909533807"/>
    <n v="15.617686676917446"/>
    <n v="3.690000615727143"/>
    <x v="1"/>
  </r>
  <r>
    <n v="99"/>
    <x v="1"/>
    <n v="0.6766435448787459"/>
    <n v="3.1407296772421698"/>
    <n v="3.0489989198458294"/>
    <n v="2.7062943333078744"/>
    <n v="0.6766435448787459"/>
    <x v="0"/>
  </r>
  <r>
    <n v="100"/>
    <x v="1"/>
    <n v="9.8629318382636519"/>
    <n v="1.6359258486527402"/>
    <n v="1.72256363199526"/>
    <n v="8.5464981556864643"/>
    <n v="1.6359258486527402"/>
    <x v="1"/>
  </r>
  <r>
    <n v="101"/>
    <x v="1"/>
    <n v="5.5275761460561856"/>
    <n v="7.5263825956306487"/>
    <n v="6.9438379229576954"/>
    <n v="7.1119156248241344"/>
    <n v="5.5275761460561856"/>
    <x v="0"/>
  </r>
  <r>
    <n v="102"/>
    <x v="0"/>
    <n v="12.567856790353746"/>
    <n v="6.4568149550695608"/>
    <n v="5.4237995885575625"/>
    <n v="8.8269119091117005"/>
    <n v="5.4237995885575625"/>
    <x v="2"/>
  </r>
  <r>
    <n v="103"/>
    <x v="1"/>
    <n v="6.0487860424376443"/>
    <n v="1.6861539868261817"/>
    <n v="1.0157125934041467"/>
    <n v="2.2633913737058888"/>
    <n v="1.0157125934041467"/>
    <x v="2"/>
  </r>
  <r>
    <n v="104"/>
    <x v="0"/>
    <n v="3.799654549237395"/>
    <n v="1.1484116594326044"/>
    <n v="1.0076967920354736"/>
    <n v="2.5580645327932716"/>
    <n v="1.0076967920354736"/>
    <x v="2"/>
  </r>
  <r>
    <n v="105"/>
    <x v="0"/>
    <n v="12.670613534252023"/>
    <n v="5.6478896653570025"/>
    <n v="4.4094386038650519"/>
    <n v="5.8147064581756149"/>
    <n v="4.4094386038650519"/>
    <x v="2"/>
  </r>
  <r>
    <n v="106"/>
    <x v="1"/>
    <n v="1.7548140000938612"/>
    <n v="4.0375533846196721"/>
    <n v="3.8289703461233153"/>
    <n v="1.4697183634033448"/>
    <n v="1.4697183634033448"/>
    <x v="3"/>
  </r>
  <r>
    <n v="107"/>
    <x v="1"/>
    <n v="3.1923455661180737"/>
    <n v="3.5653228005073316"/>
    <n v="3.081204143256528"/>
    <n v="3.4868298776661"/>
    <n v="3.081204143256528"/>
    <x v="2"/>
  </r>
  <r>
    <n v="108"/>
    <x v="0"/>
    <n v="7.2404177156117111"/>
    <n v="7.2024535186041776"/>
    <n v="6.0715271565181697"/>
    <n v="0.1329748613064004"/>
    <n v="0.1329748613064004"/>
    <x v="3"/>
  </r>
  <r>
    <n v="109"/>
    <x v="1"/>
    <n v="8.3184538896423526"/>
    <n v="9.6477338299377919"/>
    <n v="8.6337741978069413"/>
    <n v="6.8305669519287768"/>
    <n v="6.8305669519287768"/>
    <x v="3"/>
  </r>
  <r>
    <n v="110"/>
    <x v="1"/>
    <n v="7.2249526551887131"/>
    <n v="1.3006235353580418"/>
    <n v="0.96093933329648473"/>
    <n v="6.6847211328562874"/>
    <n v="0.96093933329648473"/>
    <x v="2"/>
  </r>
  <r>
    <n v="111"/>
    <x v="1"/>
    <n v="3.3622510414485207"/>
    <n v="3.9489776008678135"/>
    <n v="3.4115830015483923"/>
    <n v="3.3620367595277338"/>
    <n v="3.3620367595277338"/>
    <x v="3"/>
  </r>
  <r>
    <n v="112"/>
    <x v="1"/>
    <n v="0.34343484369829708"/>
    <n v="2.2759638598909429"/>
    <n v="2.605748235982714"/>
    <n v="5.0360355450430969"/>
    <n v="0.34343484369829708"/>
    <x v="0"/>
  </r>
  <r>
    <n v="113"/>
    <x v="0"/>
    <n v="9.3965473323526734"/>
    <n v="3.2201161476623694"/>
    <n v="3.1000020741908045"/>
    <n v="11.733156176301655"/>
    <n v="3.1000020741908045"/>
    <x v="2"/>
  </r>
  <r>
    <n v="114"/>
    <x v="1"/>
    <n v="4.3285509555292787"/>
    <n v="0.79273756921359695"/>
    <n v="0.84607073570978475"/>
    <n v="7.0952714976473885"/>
    <n v="0.79273756921359695"/>
    <x v="1"/>
  </r>
  <r>
    <n v="115"/>
    <x v="0"/>
    <n v="1.0367404993870162"/>
    <n v="3.5065478329566226"/>
    <n v="3.9915248566209915"/>
    <n v="5.4365969617822287"/>
    <n v="1.0367404993870162"/>
    <x v="0"/>
  </r>
  <r>
    <n v="116"/>
    <x v="1"/>
    <n v="7.4665860122120868"/>
    <n v="10.011324050443069"/>
    <n v="8.8255194623164552"/>
    <n v="3.6958057998863358"/>
    <n v="3.6958057998863358"/>
    <x v="3"/>
  </r>
  <r>
    <n v="117"/>
    <x v="1"/>
    <n v="0.83468188766988216"/>
    <n v="5.5444798502559927"/>
    <n v="5.7537495818832021"/>
    <n v="4.0333981462765616"/>
    <n v="0.83468188766988216"/>
    <x v="0"/>
  </r>
  <r>
    <n v="118"/>
    <x v="1"/>
    <n v="0.77881939422686941"/>
    <n v="5.620053785216343"/>
    <n v="5.9140156696486574"/>
    <n v="4.5806521266885243"/>
    <n v="0.77881939422686941"/>
    <x v="0"/>
  </r>
  <r>
    <n v="119"/>
    <x v="0"/>
    <n v="3.8974745083190485"/>
    <n v="6.2204440969439974"/>
    <n v="6.0377837241373111"/>
    <n v="8.2448075009203947"/>
    <n v="3.8974745083190485"/>
    <x v="0"/>
  </r>
  <r>
    <n v="120"/>
    <x v="1"/>
    <n v="1.5120842337139151"/>
    <n v="2.9557604850463042"/>
    <n v="3.5435698050557911"/>
    <n v="6.3054611205799675"/>
    <n v="1.5120842337139151"/>
    <x v="0"/>
  </r>
  <r>
    <n v="121"/>
    <x v="0"/>
    <n v="4.5468472390351122"/>
    <n v="4.0876120747643983"/>
    <n v="4.5953071961744616"/>
    <n v="12.709369012622695"/>
    <n v="4.0876120747643983"/>
    <x v="1"/>
  </r>
  <r>
    <n v="122"/>
    <x v="0"/>
    <n v="2.5084746042633093"/>
    <n v="6.2361404981245609"/>
    <n v="5.8125652852438927"/>
    <n v="4.1657426566323323"/>
    <n v="2.5084746042633093"/>
    <x v="0"/>
  </r>
  <r>
    <n v="123"/>
    <x v="0"/>
    <n v="2.3464075639754967"/>
    <n v="1.8611140754551063"/>
    <n v="1.778997021890697"/>
    <n v="2.1149688319931688"/>
    <n v="1.778997021890697"/>
    <x v="2"/>
  </r>
  <r>
    <n v="124"/>
    <x v="1"/>
    <n v="9.3774540769380046"/>
    <n v="10.212438964280286"/>
    <n v="9.0709833075212103"/>
    <n v="6.8969380699176606"/>
    <n v="6.8969380699176606"/>
    <x v="3"/>
  </r>
  <r>
    <n v="125"/>
    <x v="0"/>
    <n v="2.034930941560416"/>
    <n v="6.2504088753522264"/>
    <n v="5.9501523038871005"/>
    <n v="1.6898623593700974"/>
    <n v="1.6898623593700974"/>
    <x v="3"/>
  </r>
  <r>
    <n v="126"/>
    <x v="1"/>
    <n v="3.1019605123776159"/>
    <n v="1.9790227293057749"/>
    <n v="1.4860342857814635"/>
    <n v="1.427200555588868"/>
    <n v="1.427200555588868"/>
    <x v="3"/>
  </r>
  <r>
    <n v="127"/>
    <x v="1"/>
    <n v="3.4006668577850068"/>
    <n v="6.5749287696732992"/>
    <n v="6.5587914810982717"/>
    <n v="9.1032457805000355"/>
    <n v="3.4006668577850068"/>
    <x v="0"/>
  </r>
  <r>
    <n v="128"/>
    <x v="0"/>
    <n v="11.442667002557069"/>
    <n v="4.0366821605587564"/>
    <n v="4.4613446375632737"/>
    <n v="17.065921927129967"/>
    <n v="4.0366821605587564"/>
    <x v="1"/>
  </r>
  <r>
    <n v="129"/>
    <x v="0"/>
    <n v="1.5466124258799174"/>
    <n v="2.2747594179921067"/>
    <n v="2.4015115250619092"/>
    <n v="6.0218895217195527"/>
    <n v="1.5466124258799174"/>
    <x v="0"/>
  </r>
  <r>
    <n v="130"/>
    <x v="0"/>
    <n v="2.4396733940897741"/>
    <n v="5.8897367250682757"/>
    <n v="5.4782930908326639"/>
    <n v="1.1334221454464206"/>
    <n v="1.1334221454464206"/>
    <x v="3"/>
  </r>
  <r>
    <n v="131"/>
    <x v="0"/>
    <n v="9.4529716398288759"/>
    <n v="3.4995633172775773"/>
    <n v="3.905170059900946"/>
    <n v="15.363996705166624"/>
    <n v="3.4995633172775773"/>
    <x v="1"/>
  </r>
  <r>
    <n v="132"/>
    <x v="0"/>
    <n v="6.8951831942786832"/>
    <n v="7.1233014443109628"/>
    <n v="6.3548346064597752"/>
    <n v="6.7320476611003492"/>
    <n v="6.3548346064597752"/>
    <x v="2"/>
  </r>
  <r>
    <n v="133"/>
    <x v="0"/>
    <n v="11.262255558032496"/>
    <n v="4.7689310349718612"/>
    <n v="4.0626099254627981"/>
    <n v="9.5937089151435799"/>
    <n v="4.0626099254627981"/>
    <x v="2"/>
  </r>
  <r>
    <n v="134"/>
    <x v="0"/>
    <n v="7.8117217027458681"/>
    <n v="5.1925899890996483"/>
    <n v="4.4995449467870605"/>
    <n v="7.338743145438805"/>
    <n v="4.4995449467870605"/>
    <x v="2"/>
  </r>
  <r>
    <n v="135"/>
    <x v="0"/>
    <n v="7.0786105746214751"/>
    <n v="3.1890233891028372"/>
    <n v="2.250371103655445"/>
    <n v="1.6372940434013035"/>
    <n v="1.6372940434013035"/>
    <x v="3"/>
  </r>
  <r>
    <n v="136"/>
    <x v="0"/>
    <n v="1.8058978367025751"/>
    <n v="2.1550869084636872"/>
    <n v="1.8466472438559056"/>
    <n v="1.7841383552400727"/>
    <n v="1.7841383552400727"/>
    <x v="3"/>
  </r>
  <r>
    <n v="137"/>
    <x v="1"/>
    <n v="0.78491700847131174"/>
    <n v="4.957715566793742"/>
    <n v="5.2029794633631203"/>
    <n v="4.0705692295134668"/>
    <n v="0.78491700847131174"/>
    <x v="0"/>
  </r>
  <r>
    <n v="138"/>
    <x v="0"/>
    <n v="4.239731340857527"/>
    <n v="4.8376727342117611"/>
    <n v="4.6895186912303988"/>
    <n v="8.3246279285830109"/>
    <n v="4.239731340857527"/>
    <x v="0"/>
  </r>
  <r>
    <n v="139"/>
    <x v="0"/>
    <n v="9.0017351153684473"/>
    <n v="5.8421279820327516"/>
    <n v="4.9918302127550094"/>
    <n v="7.3242217006434052"/>
    <n v="4.9918302127550094"/>
    <x v="2"/>
  </r>
  <r>
    <n v="140"/>
    <x v="0"/>
    <n v="10.531708912601834"/>
    <n v="2.2033087088073056"/>
    <n v="2.6066264743278333"/>
    <n v="14.266270681236529"/>
    <n v="2.2033087088073056"/>
    <x v="1"/>
  </r>
  <r>
    <n v="141"/>
    <x v="1"/>
    <n v="4.1512395179817885"/>
    <n v="0.25143797378904553"/>
    <n v="0.64325362936779895"/>
    <n v="7.5916968957833753"/>
    <n v="0.25143797378904553"/>
    <x v="1"/>
  </r>
  <r>
    <n v="142"/>
    <x v="1"/>
    <n v="8.6386661985670798"/>
    <n v="11.58417155918961"/>
    <n v="10.274590534226887"/>
    <n v="4.1558279488777927"/>
    <n v="4.1558279488777927"/>
    <x v="3"/>
  </r>
  <r>
    <n v="143"/>
    <x v="0"/>
    <n v="7.0410482181232741"/>
    <n v="4.6394082701255916"/>
    <n v="4.0865058509344259"/>
    <n v="7.5660644205938006"/>
    <n v="4.0865058509344259"/>
    <x v="2"/>
  </r>
  <r>
    <n v="144"/>
    <x v="0"/>
    <n v="10.742713363856609"/>
    <n v="6.3018924546219743"/>
    <n v="5.0080481472412792"/>
    <n v="1.2893665469722169"/>
    <n v="1.2893665469722169"/>
    <x v="3"/>
  </r>
  <r>
    <n v="145"/>
    <x v="0"/>
    <n v="5.0319709751993136"/>
    <n v="1.4494818355236092"/>
    <n v="2.0457603708136065"/>
    <n v="8.4458569283513132"/>
    <n v="1.4494818355236092"/>
    <x v="1"/>
  </r>
  <r>
    <n v="146"/>
    <x v="0"/>
    <n v="7.7741623907001323"/>
    <n v="9.0783858749603059"/>
    <n v="7.8572738150223742"/>
    <n v="3.4131707326520386"/>
    <n v="3.4131707326520386"/>
    <x v="3"/>
  </r>
  <r>
    <n v="147"/>
    <x v="0"/>
    <n v="5.3903022433296197"/>
    <n v="1.5758580571220626"/>
    <n v="2.2136815268286183"/>
    <n v="11.980564399403244"/>
    <n v="1.5758580571220626"/>
    <x v="1"/>
  </r>
  <r>
    <n v="148"/>
    <x v="0"/>
    <n v="0.83361040824514743"/>
    <n v="5.7729017580722948"/>
    <n v="6.3210545497750665"/>
    <n v="6.3609133150572488"/>
    <n v="0.83361040824514743"/>
    <x v="0"/>
  </r>
  <r>
    <n v="149"/>
    <x v="1"/>
    <n v="1.9071035702763441"/>
    <n v="2.4589145485765442"/>
    <n v="3.0450643601864718"/>
    <n v="9.3997972172189037"/>
    <n v="1.9071035702763441"/>
    <x v="0"/>
  </r>
  <r>
    <n v="150"/>
    <x v="1"/>
    <n v="10.647413945825804"/>
    <n v="4.7170847116756702"/>
    <n v="3.609505916038636"/>
    <n v="4.9775676347370563"/>
    <n v="3.609505916038636"/>
    <x v="2"/>
  </r>
  <r>
    <n v="151"/>
    <x v="1"/>
    <n v="7.093904347841451"/>
    <n v="3.5682789514051594"/>
    <n v="3.2461626486079047"/>
    <n v="8.838941594184563"/>
    <n v="3.2461626486079047"/>
    <x v="2"/>
  </r>
  <r>
    <n v="152"/>
    <x v="1"/>
    <n v="6.6831937057016759"/>
    <n v="0.99882487610471138"/>
    <n v="0.81376107734004233"/>
    <n v="4.2788398679812145"/>
    <n v="0.81376107734004233"/>
    <x v="2"/>
  </r>
  <r>
    <n v="153"/>
    <x v="1"/>
    <n v="8.8902760613941609"/>
    <n v="3.5289672063151318"/>
    <n v="3.1700555965897133"/>
    <n v="9.8651180336564774"/>
    <n v="3.1700555965897133"/>
    <x v="2"/>
  </r>
  <r>
    <n v="154"/>
    <x v="0"/>
    <n v="8.4641431242826535"/>
    <n v="8.3409353535286463"/>
    <n v="7.3460886802065151"/>
    <n v="6.6888935569352101"/>
    <n v="6.6888935569352101"/>
    <x v="3"/>
  </r>
  <r>
    <n v="155"/>
    <x v="0"/>
    <n v="2.9614961806941089"/>
    <n v="1.6997369913464633"/>
    <n v="2.2633403784934094"/>
    <n v="6.8202474338663146"/>
    <n v="1.6997369913464633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E27A64D-1579-4E14-AD73-D4663EAD8516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D9" firstHeaderRow="1" firstDataRow="2" firstDataCol="1"/>
  <pivotFields count="8">
    <pivotField showAll="0"/>
    <pivotField axis="axisCol" dataField="1" showAll="0">
      <items count="3">
        <item x="0"/>
        <item x="1"/>
        <item t="default"/>
      </items>
    </pivotField>
    <pivotField showAll="0"/>
    <pivotField showAll="0"/>
    <pivotField showAll="0"/>
    <pivotField showAll="0"/>
    <pivotField showAll="0"/>
    <pivotField axis="axisRow" showAll="0">
      <items count="5">
        <item x="0"/>
        <item x="1"/>
        <item x="2"/>
        <item x="3"/>
        <item t="default"/>
      </items>
    </pivotField>
  </pivotFields>
  <rowFields count="1">
    <field x="7"/>
  </rowFields>
  <rowItems count="5">
    <i>
      <x/>
    </i>
    <i>
      <x v="1"/>
    </i>
    <i>
      <x v="2"/>
    </i>
    <i>
      <x v="3"/>
    </i>
    <i t="grand">
      <x/>
    </i>
  </rowItems>
  <colFields count="1">
    <field x="1"/>
  </colFields>
  <colItems count="3">
    <i>
      <x/>
    </i>
    <i>
      <x v="1"/>
    </i>
    <i t="grand">
      <x/>
    </i>
  </colItems>
  <dataFields count="1">
    <dataField name="Count of Working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74EEA-4D80-484E-A758-67E6E7859967}">
  <dimension ref="A3:D9"/>
  <sheetViews>
    <sheetView workbookViewId="0">
      <selection activeCell="B5" sqref="B5:C8"/>
    </sheetView>
  </sheetViews>
  <sheetFormatPr defaultRowHeight="15" x14ac:dyDescent="0.25"/>
  <cols>
    <col min="1" max="2" width="16.85546875" bestFit="1" customWidth="1"/>
    <col min="3" max="3" width="10.5703125" bestFit="1" customWidth="1"/>
    <col min="4" max="4" width="11.28515625" bestFit="1" customWidth="1"/>
  </cols>
  <sheetData>
    <row r="3" spans="1:4" x14ac:dyDescent="0.25">
      <c r="A3" s="19" t="s">
        <v>33</v>
      </c>
      <c r="B3" s="19" t="s">
        <v>30</v>
      </c>
    </row>
    <row r="4" spans="1:4" x14ac:dyDescent="0.25">
      <c r="A4" s="19" t="s">
        <v>28</v>
      </c>
      <c r="B4" t="s">
        <v>4</v>
      </c>
      <c r="C4" t="s">
        <v>5</v>
      </c>
      <c r="D4" t="s">
        <v>29</v>
      </c>
    </row>
    <row r="5" spans="1:4" x14ac:dyDescent="0.25">
      <c r="A5" s="20">
        <v>1</v>
      </c>
      <c r="B5">
        <v>14</v>
      </c>
      <c r="C5">
        <v>19</v>
      </c>
      <c r="D5">
        <v>33</v>
      </c>
    </row>
    <row r="6" spans="1:4" x14ac:dyDescent="0.25">
      <c r="A6" s="20">
        <v>2</v>
      </c>
      <c r="B6">
        <v>17</v>
      </c>
      <c r="C6">
        <v>17</v>
      </c>
      <c r="D6">
        <v>34</v>
      </c>
    </row>
    <row r="7" spans="1:4" x14ac:dyDescent="0.25">
      <c r="A7" s="20">
        <v>3</v>
      </c>
      <c r="B7">
        <v>25</v>
      </c>
      <c r="C7">
        <v>26</v>
      </c>
      <c r="D7">
        <v>51</v>
      </c>
    </row>
    <row r="8" spans="1:4" x14ac:dyDescent="0.25">
      <c r="A8" s="20">
        <v>4</v>
      </c>
      <c r="B8">
        <v>22</v>
      </c>
      <c r="C8">
        <v>15</v>
      </c>
      <c r="D8">
        <v>37</v>
      </c>
    </row>
    <row r="9" spans="1:4" x14ac:dyDescent="0.25">
      <c r="A9" s="20" t="s">
        <v>29</v>
      </c>
      <c r="B9">
        <v>78</v>
      </c>
      <c r="C9">
        <v>77</v>
      </c>
      <c r="D9">
        <v>155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1CBD7-7A8A-46F7-BCBA-DF02E2262260}">
  <dimension ref="A1:R167"/>
  <sheetViews>
    <sheetView workbookViewId="0">
      <selection activeCell="I10" sqref="I10"/>
    </sheetView>
  </sheetViews>
  <sheetFormatPr defaultRowHeight="15" x14ac:dyDescent="0.25"/>
  <cols>
    <col min="1" max="1" width="9.140625" style="2"/>
    <col min="2" max="2" width="12.28515625" style="2" customWidth="1"/>
    <col min="3" max="3" width="9.140625" style="2"/>
    <col min="4" max="4" width="9.85546875" style="2" bestFit="1" customWidth="1"/>
    <col min="5" max="9" width="9.140625" style="2"/>
    <col min="10" max="10" width="13.140625" style="2" customWidth="1"/>
    <col min="11" max="11" width="10.42578125" style="2" customWidth="1"/>
    <col min="12" max="12" width="9.140625" style="2"/>
    <col min="13" max="13" width="10.5703125" style="2" customWidth="1"/>
    <col min="14" max="15" width="9.140625" style="2"/>
    <col min="16" max="16" width="11.42578125" style="2" bestFit="1" customWidth="1"/>
    <col min="17" max="16384" width="9.140625" style="2"/>
  </cols>
  <sheetData>
    <row r="1" spans="1:18" x14ac:dyDescent="0.25">
      <c r="C1" s="4">
        <v>6</v>
      </c>
      <c r="D1" s="4">
        <v>7</v>
      </c>
      <c r="E1" s="4">
        <v>8</v>
      </c>
    </row>
    <row r="2" spans="1:18" x14ac:dyDescent="0.25">
      <c r="B2" s="10" t="s">
        <v>11</v>
      </c>
      <c r="C2" s="15" t="s">
        <v>8</v>
      </c>
      <c r="D2" s="15" t="s">
        <v>9</v>
      </c>
      <c r="E2" s="15" t="s">
        <v>10</v>
      </c>
      <c r="F2" s="11"/>
      <c r="J2" s="13" t="s">
        <v>20</v>
      </c>
      <c r="K2" s="13" t="s">
        <v>21</v>
      </c>
      <c r="L2" s="13" t="s">
        <v>22</v>
      </c>
      <c r="M2" s="13" t="s">
        <v>27</v>
      </c>
      <c r="N2" s="13" t="s">
        <v>24</v>
      </c>
      <c r="O2" s="13" t="s">
        <v>25</v>
      </c>
      <c r="P2" s="13" t="s">
        <v>26</v>
      </c>
      <c r="Q2" s="13" t="s">
        <v>4</v>
      </c>
      <c r="R2" s="13" t="s">
        <v>5</v>
      </c>
    </row>
    <row r="3" spans="1:18" x14ac:dyDescent="0.25">
      <c r="B3" s="16">
        <v>1</v>
      </c>
      <c r="C3" s="2">
        <f t="shared" ref="C3:E6" si="0">VLOOKUP($B3,$A$13:$H$167,C$1)</f>
        <v>1.2992759795810334</v>
      </c>
      <c r="D3" s="2">
        <f t="shared" si="0"/>
        <v>-0.49992986885441337</v>
      </c>
      <c r="E3" s="2">
        <f t="shared" si="0"/>
        <v>-1.0913867398495116</v>
      </c>
      <c r="F3" s="17"/>
      <c r="J3" s="2">
        <v>1</v>
      </c>
      <c r="K3" s="2">
        <f>COUNTIF(Q$13:$Q$167,J3)</f>
        <v>33</v>
      </c>
      <c r="L3" s="8">
        <f>K3/$K$7</f>
        <v>0.2129032258064516</v>
      </c>
      <c r="M3" s="2">
        <f>SUMIF($Q$13:$Q$167,J3,$P$13:$P$167)</f>
        <v>64.901868361033152</v>
      </c>
      <c r="N3" s="5">
        <f>AVERAGEIF($Q$13:$Q$167,J3,$C$13:$C$167)</f>
        <v>56.606060606060609</v>
      </c>
      <c r="O3" s="5">
        <f>AVERAGEIF($Q$13:$Q$167,J3,$D$13:$D$167)</f>
        <v>1.5454545454545454</v>
      </c>
      <c r="P3" s="6">
        <f ca="1">AVERAGEIF($Q$13:$R$167,J3,$E$13:$E$167)</f>
        <v>23946.21212121212</v>
      </c>
      <c r="Q3" s="2">
        <v>14</v>
      </c>
      <c r="R3" s="2">
        <v>19</v>
      </c>
    </row>
    <row r="4" spans="1:18" x14ac:dyDescent="0.25">
      <c r="B4" s="16">
        <v>2</v>
      </c>
      <c r="C4" s="2">
        <f t="shared" si="0"/>
        <v>-0.73788361268113578</v>
      </c>
      <c r="D4" s="2">
        <f t="shared" si="0"/>
        <v>-0.49992986885441337</v>
      </c>
      <c r="E4" s="2">
        <f t="shared" si="0"/>
        <v>-0.62488381569480422</v>
      </c>
      <c r="F4" s="17"/>
      <c r="J4" s="2">
        <v>2</v>
      </c>
      <c r="K4" s="2">
        <f>COUNTIF(Q$13:$Q$167,J4)</f>
        <v>34</v>
      </c>
      <c r="L4" s="8">
        <f>K4/$K$7</f>
        <v>0.21935483870967742</v>
      </c>
      <c r="M4" s="2">
        <f>SUMIF($Q$13:$Q$167,J4,$P$13:$P$167)</f>
        <v>71.02469789516698</v>
      </c>
      <c r="N4" s="5">
        <f>AVERAGEIF($Q$13:$Q$167,J4,$C$13:$C$167)</f>
        <v>30.647058823529413</v>
      </c>
      <c r="O4" s="5">
        <f>AVERAGEIF($Q$13:$Q$167,J4,$D$13:$D$167)</f>
        <v>1.6764705882352942</v>
      </c>
      <c r="P4" s="6">
        <f ca="1">AVERAGEIF($Q$13:$R$167,J4,$E$13:$E$167)</f>
        <v>20236</v>
      </c>
      <c r="Q4" s="2">
        <v>17</v>
      </c>
      <c r="R4" s="2">
        <v>17</v>
      </c>
    </row>
    <row r="5" spans="1:18" x14ac:dyDescent="0.25">
      <c r="B5" s="16">
        <v>3</v>
      </c>
      <c r="C5" s="2">
        <f t="shared" si="0"/>
        <v>-0.73788361268113578</v>
      </c>
      <c r="D5" s="2">
        <f t="shared" si="0"/>
        <v>-0.49992986885441337</v>
      </c>
      <c r="E5" s="2">
        <f t="shared" si="0"/>
        <v>-0.32428878723519072</v>
      </c>
      <c r="F5" s="17"/>
      <c r="J5" s="2">
        <v>3</v>
      </c>
      <c r="K5" s="2">
        <f>COUNTIF(Q$13:$Q$167,J5)</f>
        <v>51</v>
      </c>
      <c r="L5" s="8">
        <f>K5/$K$7</f>
        <v>0.32903225806451614</v>
      </c>
      <c r="M5" s="2">
        <f>SUMIF($Q$13:$Q$167,J5,$P$13:$P$167)</f>
        <v>147.82455019259947</v>
      </c>
      <c r="N5" s="5">
        <f>AVERAGEIF($Q$13:$Q$167,J5,$C$13:$C$167)</f>
        <v>34.764705882352942</v>
      </c>
      <c r="O5" s="5">
        <f>AVERAGEIF($Q$13:$Q$167,J5,$D$13:$D$167)</f>
        <v>1.7450980392156863</v>
      </c>
      <c r="P5" s="6">
        <f ca="1">AVERAGEIF($Q$13:$R$167,J5,$E$13:$E$167)</f>
        <v>37532.431372549021</v>
      </c>
      <c r="Q5" s="2">
        <v>25</v>
      </c>
      <c r="R5" s="2">
        <v>26</v>
      </c>
    </row>
    <row r="6" spans="1:18" x14ac:dyDescent="0.25">
      <c r="B6" s="16">
        <v>4</v>
      </c>
      <c r="C6" s="2">
        <f t="shared" si="0"/>
        <v>0.71723038179184206</v>
      </c>
      <c r="D6" s="2">
        <f t="shared" si="0"/>
        <v>-1.3609201985481254</v>
      </c>
      <c r="E6" s="2">
        <f t="shared" si="0"/>
        <v>1.0492344112043985</v>
      </c>
      <c r="F6" s="17"/>
      <c r="J6" s="2">
        <v>4</v>
      </c>
      <c r="K6" s="2">
        <f>COUNTIF(Q$13:$Q$167,J6)</f>
        <v>37</v>
      </c>
      <c r="L6" s="8">
        <f>K6/$K$7</f>
        <v>0.23870967741935484</v>
      </c>
      <c r="M6" s="2">
        <f>SUMIF($Q$13:$Q$167,J6,$P$13:$P$167)</f>
        <v>102.79081084774188</v>
      </c>
      <c r="N6" s="5">
        <f>AVERAGEIF($Q$13:$Q$167,J6,$C$13:$C$167)</f>
        <v>54.162162162162161</v>
      </c>
      <c r="O6" s="5">
        <f>AVERAGEIF($Q$13:$Q$167,J6,$D$13:$D$167)</f>
        <v>1.2972972972972974</v>
      </c>
      <c r="P6" s="6">
        <f ca="1">AVERAGEIF($Q$13:$R$167,J6,$E$13:$E$167)</f>
        <v>42099.054054054053</v>
      </c>
      <c r="Q6" s="2">
        <v>22</v>
      </c>
      <c r="R6" s="2">
        <v>15</v>
      </c>
    </row>
    <row r="7" spans="1:18" x14ac:dyDescent="0.25">
      <c r="B7" s="12"/>
      <c r="C7" s="13" t="s">
        <v>31</v>
      </c>
      <c r="D7" s="13"/>
      <c r="E7" s="13"/>
      <c r="F7" s="18">
        <f>SUM(P13:P167)</f>
        <v>386.54192729654147</v>
      </c>
      <c r="J7" s="7" t="s">
        <v>23</v>
      </c>
      <c r="K7" s="7">
        <f>SUM(K3:K6)</f>
        <v>155</v>
      </c>
      <c r="L7" s="9">
        <f>SUM(L3:L6)</f>
        <v>1</v>
      </c>
      <c r="M7" s="7">
        <f>SUM(M3:M6)</f>
        <v>386.54192729654153</v>
      </c>
      <c r="N7" s="21"/>
      <c r="O7" s="21"/>
      <c r="P7" s="21"/>
      <c r="Q7" s="7">
        <f t="shared" ref="Q7:R7" si="1">SUM(Q3:Q6)</f>
        <v>78</v>
      </c>
      <c r="R7" s="7">
        <f t="shared" si="1"/>
        <v>77</v>
      </c>
    </row>
    <row r="9" spans="1:18" x14ac:dyDescent="0.25">
      <c r="B9" s="10" t="s">
        <v>1</v>
      </c>
      <c r="C9" s="7">
        <f>AVERAGE(C13:C167)</f>
        <v>43.141935483870967</v>
      </c>
      <c r="D9" s="7">
        <f>AVERAGE(D13:D167)</f>
        <v>1.5806451612903225</v>
      </c>
      <c r="E9" s="11">
        <f>AVERAGE(E13:E167)</f>
        <v>31935.922580645161</v>
      </c>
    </row>
    <row r="10" spans="1:18" x14ac:dyDescent="0.25">
      <c r="B10" s="12" t="s">
        <v>7</v>
      </c>
      <c r="C10" s="13">
        <f>STDEV(C13:C167)</f>
        <v>13.744627620905895</v>
      </c>
      <c r="D10" s="13">
        <f>STDEV(D13:D167)</f>
        <v>1.1614532306718697</v>
      </c>
      <c r="E10" s="14">
        <f>STDEV(E13:E167)</f>
        <v>10505.829108961107</v>
      </c>
    </row>
    <row r="11" spans="1:18" x14ac:dyDescent="0.25">
      <c r="A11" s="4">
        <v>1</v>
      </c>
      <c r="B11" s="4">
        <v>2</v>
      </c>
      <c r="C11" s="4">
        <v>3</v>
      </c>
      <c r="D11" s="4">
        <v>4</v>
      </c>
      <c r="E11" s="4">
        <v>5</v>
      </c>
      <c r="F11" s="4">
        <v>6</v>
      </c>
      <c r="G11" s="4">
        <v>7</v>
      </c>
      <c r="H11" s="4">
        <v>8</v>
      </c>
    </row>
    <row r="12" spans="1:18" x14ac:dyDescent="0.25">
      <c r="A12" s="1" t="s">
        <v>12</v>
      </c>
      <c r="B12" s="1" t="s">
        <v>3</v>
      </c>
      <c r="C12" s="1" t="s">
        <v>0</v>
      </c>
      <c r="D12" s="1" t="s">
        <v>6</v>
      </c>
      <c r="E12" s="1" t="s">
        <v>2</v>
      </c>
      <c r="F12" s="3" t="s">
        <v>8</v>
      </c>
      <c r="G12" s="3" t="s">
        <v>9</v>
      </c>
      <c r="H12" s="3" t="s">
        <v>10</v>
      </c>
      <c r="J12" s="1" t="s">
        <v>12</v>
      </c>
      <c r="K12" s="1" t="s">
        <v>3</v>
      </c>
      <c r="L12" s="2" t="s">
        <v>13</v>
      </c>
      <c r="M12" s="2" t="s">
        <v>14</v>
      </c>
      <c r="N12" s="2" t="s">
        <v>15</v>
      </c>
      <c r="O12" s="2" t="s">
        <v>16</v>
      </c>
      <c r="P12" s="2" t="s">
        <v>32</v>
      </c>
      <c r="Q12" s="2" t="s">
        <v>18</v>
      </c>
    </row>
    <row r="13" spans="1:18" x14ac:dyDescent="0.25">
      <c r="A13" s="2">
        <v>1</v>
      </c>
      <c r="B13" s="2" t="s">
        <v>4</v>
      </c>
      <c r="C13" s="2">
        <v>61</v>
      </c>
      <c r="D13" s="2">
        <v>1</v>
      </c>
      <c r="E13" s="2">
        <v>20470</v>
      </c>
      <c r="F13" s="3">
        <f>STANDARDIZE(C13,C$9,C$10)</f>
        <v>1.2992759795810334</v>
      </c>
      <c r="G13" s="3">
        <f t="shared" ref="G13:H13" si="2">STANDARDIZE(D13,D$9,D$10)</f>
        <v>-0.49992986885441337</v>
      </c>
      <c r="H13" s="3">
        <f t="shared" si="2"/>
        <v>-1.0913867398495116</v>
      </c>
      <c r="J13" s="2">
        <v>1</v>
      </c>
      <c r="K13" s="2" t="s">
        <v>4</v>
      </c>
      <c r="L13" s="2">
        <f t="shared" ref="L13:L44" si="3">SUMXMY2($F13:$H13,$C$3:$E$3)</f>
        <v>0</v>
      </c>
      <c r="M13" s="2">
        <f t="shared" ref="M13:M44" si="4">SUMXMY2($F13:$H13,$C$4:$E$4)</f>
        <v>4.3676441825906593</v>
      </c>
      <c r="N13" s="2">
        <f t="shared" ref="N13:N44" si="5">SUMXMY2($F13:$H13,$C$5:$E$5)</f>
        <v>4.7384584732508497</v>
      </c>
      <c r="O13" s="2">
        <f t="shared" ref="O13:O44" si="6">SUMXMY2($F13:$H13,$C$6:$E$6)</f>
        <v>5.6623403380712309</v>
      </c>
      <c r="P13" s="2">
        <f>MIN(L13:O13)</f>
        <v>0</v>
      </c>
      <c r="Q13" s="2">
        <f>MATCH(P13, L13:O13, 0)</f>
        <v>1</v>
      </c>
    </row>
    <row r="14" spans="1:18" x14ac:dyDescent="0.25">
      <c r="A14" s="2">
        <v>2</v>
      </c>
      <c r="B14" s="2" t="s">
        <v>5</v>
      </c>
      <c r="C14" s="2">
        <v>33</v>
      </c>
      <c r="D14" s="2">
        <v>1</v>
      </c>
      <c r="E14" s="2">
        <v>25371</v>
      </c>
      <c r="F14" s="3">
        <f t="shared" ref="F14:F77" si="7">STANDARDIZE(C14,C$9,C$10)</f>
        <v>-0.73788361268113578</v>
      </c>
      <c r="G14" s="3">
        <f t="shared" ref="G14:G77" si="8">STANDARDIZE(D14,D$9,D$10)</f>
        <v>-0.49992986885441337</v>
      </c>
      <c r="H14" s="3">
        <f t="shared" ref="H14:H77" si="9">STANDARDIZE(E14,E$9,E$10)</f>
        <v>-0.62488381569480422</v>
      </c>
      <c r="J14" s="2">
        <v>2</v>
      </c>
      <c r="K14" s="2" t="s">
        <v>5</v>
      </c>
      <c r="L14" s="2">
        <f t="shared" si="3"/>
        <v>4.3676441825906593</v>
      </c>
      <c r="M14" s="2">
        <f t="shared" si="4"/>
        <v>0</v>
      </c>
      <c r="N14" s="2">
        <f t="shared" si="5"/>
        <v>9.035737113463585E-2</v>
      </c>
      <c r="O14" s="2">
        <f t="shared" si="6"/>
        <v>5.6613329223733224</v>
      </c>
      <c r="P14" s="2">
        <f t="shared" ref="P14:P77" si="10">MIN(L14:O14)</f>
        <v>0</v>
      </c>
      <c r="Q14" s="2">
        <f t="shared" ref="Q14:Q77" si="11">MATCH(P14, L14:O14, 0)</f>
        <v>2</v>
      </c>
    </row>
    <row r="15" spans="1:18" x14ac:dyDescent="0.25">
      <c r="A15" s="2">
        <v>3</v>
      </c>
      <c r="B15" s="2" t="s">
        <v>5</v>
      </c>
      <c r="C15" s="2">
        <v>33</v>
      </c>
      <c r="D15" s="2">
        <v>1</v>
      </c>
      <c r="E15" s="2">
        <v>28529</v>
      </c>
      <c r="F15" s="3">
        <f t="shared" si="7"/>
        <v>-0.73788361268113578</v>
      </c>
      <c r="G15" s="3">
        <f t="shared" si="8"/>
        <v>-0.49992986885441337</v>
      </c>
      <c r="H15" s="3">
        <f t="shared" si="9"/>
        <v>-0.32428878723519072</v>
      </c>
      <c r="J15" s="2">
        <v>3</v>
      </c>
      <c r="K15" s="2" t="s">
        <v>5</v>
      </c>
      <c r="L15" s="2">
        <f t="shared" si="3"/>
        <v>4.7384584732508497</v>
      </c>
      <c r="M15" s="2">
        <f t="shared" si="4"/>
        <v>9.035737113463585E-2</v>
      </c>
      <c r="N15" s="2">
        <f t="shared" si="5"/>
        <v>0</v>
      </c>
      <c r="O15" s="2">
        <f t="shared" si="6"/>
        <v>4.7452270613889116</v>
      </c>
      <c r="P15" s="2">
        <f t="shared" si="10"/>
        <v>0</v>
      </c>
      <c r="Q15" s="2">
        <f t="shared" si="11"/>
        <v>3</v>
      </c>
    </row>
    <row r="16" spans="1:18" x14ac:dyDescent="0.25">
      <c r="A16" s="2">
        <v>4</v>
      </c>
      <c r="B16" s="2" t="s">
        <v>5</v>
      </c>
      <c r="C16" s="2">
        <v>53</v>
      </c>
      <c r="D16" s="2">
        <v>0</v>
      </c>
      <c r="E16" s="2">
        <v>42959</v>
      </c>
      <c r="F16" s="3">
        <f t="shared" si="7"/>
        <v>0.71723038179184206</v>
      </c>
      <c r="G16" s="3">
        <f t="shared" si="8"/>
        <v>-1.3609201985481254</v>
      </c>
      <c r="H16" s="3">
        <f t="shared" si="9"/>
        <v>1.0492344112043985</v>
      </c>
      <c r="J16" s="2">
        <v>4</v>
      </c>
      <c r="K16" s="2" t="s">
        <v>5</v>
      </c>
      <c r="L16" s="2">
        <f t="shared" si="3"/>
        <v>5.6623403380712309</v>
      </c>
      <c r="M16" s="2">
        <f t="shared" si="4"/>
        <v>5.6613329223733224</v>
      </c>
      <c r="N16" s="2">
        <f t="shared" si="5"/>
        <v>4.7452270613889116</v>
      </c>
      <c r="O16" s="2">
        <f t="shared" si="6"/>
        <v>0</v>
      </c>
      <c r="P16" s="2">
        <f t="shared" si="10"/>
        <v>0</v>
      </c>
      <c r="Q16" s="2">
        <f t="shared" si="11"/>
        <v>4</v>
      </c>
    </row>
    <row r="17" spans="1:17" x14ac:dyDescent="0.25">
      <c r="A17" s="2">
        <v>5</v>
      </c>
      <c r="B17" s="2" t="s">
        <v>4</v>
      </c>
      <c r="C17" s="2">
        <v>54</v>
      </c>
      <c r="D17" s="2">
        <v>2</v>
      </c>
      <c r="E17" s="2">
        <v>45339</v>
      </c>
      <c r="F17" s="3">
        <f t="shared" si="7"/>
        <v>0.78998608151549099</v>
      </c>
      <c r="G17" s="3">
        <f t="shared" si="8"/>
        <v>0.36106046083929866</v>
      </c>
      <c r="H17" s="3">
        <f t="shared" si="9"/>
        <v>1.2757753129567355</v>
      </c>
      <c r="J17" s="2">
        <v>5</v>
      </c>
      <c r="K17" s="2" t="s">
        <v>4</v>
      </c>
      <c r="L17" s="2">
        <f t="shared" si="3"/>
        <v>6.6041367323435818</v>
      </c>
      <c r="M17" s="2">
        <f t="shared" si="4"/>
        <v>6.6881952735970112</v>
      </c>
      <c r="N17" s="2">
        <f t="shared" si="5"/>
        <v>5.6358952749935796</v>
      </c>
      <c r="O17" s="2">
        <f t="shared" si="6"/>
        <v>3.0218315633133872</v>
      </c>
      <c r="P17" s="2">
        <f t="shared" si="10"/>
        <v>3.0218315633133872</v>
      </c>
      <c r="Q17" s="2">
        <f t="shared" si="11"/>
        <v>4</v>
      </c>
    </row>
    <row r="18" spans="1:17" x14ac:dyDescent="0.25">
      <c r="A18" s="2">
        <v>6</v>
      </c>
      <c r="B18" s="2" t="s">
        <v>4</v>
      </c>
      <c r="C18" s="2">
        <v>54</v>
      </c>
      <c r="D18" s="2">
        <v>2</v>
      </c>
      <c r="E18" s="2">
        <v>40677</v>
      </c>
      <c r="F18" s="3">
        <f t="shared" si="7"/>
        <v>0.78998608151549099</v>
      </c>
      <c r="G18" s="3">
        <f t="shared" si="8"/>
        <v>0.36106046083929866</v>
      </c>
      <c r="H18" s="3">
        <f t="shared" si="9"/>
        <v>0.83202166423009905</v>
      </c>
      <c r="J18" s="2">
        <v>6</v>
      </c>
      <c r="K18" s="2" t="s">
        <v>4</v>
      </c>
      <c r="L18" s="2">
        <f t="shared" si="3"/>
        <v>4.7001804369817721</v>
      </c>
      <c r="M18" s="2">
        <f t="shared" si="4"/>
        <v>5.1982637277057933</v>
      </c>
      <c r="N18" s="2">
        <f t="shared" si="5"/>
        <v>4.412744010438443</v>
      </c>
      <c r="O18" s="2">
        <f t="shared" si="6"/>
        <v>3.0176921605947462</v>
      </c>
      <c r="P18" s="2">
        <f t="shared" si="10"/>
        <v>3.0176921605947462</v>
      </c>
      <c r="Q18" s="2">
        <f t="shared" si="11"/>
        <v>4</v>
      </c>
    </row>
    <row r="19" spans="1:17" x14ac:dyDescent="0.25">
      <c r="A19" s="2">
        <v>7</v>
      </c>
      <c r="B19" s="2" t="s">
        <v>5</v>
      </c>
      <c r="C19" s="2">
        <v>18</v>
      </c>
      <c r="D19" s="2">
        <v>1</v>
      </c>
      <c r="E19" s="2">
        <v>42346</v>
      </c>
      <c r="F19" s="3">
        <f t="shared" si="7"/>
        <v>-1.8292191085358693</v>
      </c>
      <c r="G19" s="3">
        <f t="shared" si="8"/>
        <v>-0.49992986885441337</v>
      </c>
      <c r="H19" s="3">
        <f t="shared" si="9"/>
        <v>0.9908858512152463</v>
      </c>
      <c r="J19" s="2">
        <v>7</v>
      </c>
      <c r="K19" s="2" t="s">
        <v>5</v>
      </c>
      <c r="L19" s="2">
        <f t="shared" si="3"/>
        <v>14.123340659871126</v>
      </c>
      <c r="M19" s="2">
        <f t="shared" si="4"/>
        <v>3.8017247810191135</v>
      </c>
      <c r="N19" s="2">
        <f t="shared" si="5"/>
        <v>2.9206974941357355</v>
      </c>
      <c r="O19" s="2">
        <f t="shared" si="6"/>
        <v>7.229113909069155</v>
      </c>
      <c r="P19" s="2">
        <f t="shared" si="10"/>
        <v>2.9206974941357355</v>
      </c>
      <c r="Q19" s="2">
        <f t="shared" si="11"/>
        <v>3</v>
      </c>
    </row>
    <row r="20" spans="1:17" x14ac:dyDescent="0.25">
      <c r="A20" s="2">
        <v>8</v>
      </c>
      <c r="B20" s="2" t="s">
        <v>4</v>
      </c>
      <c r="C20" s="2">
        <v>46</v>
      </c>
      <c r="D20" s="2">
        <v>3</v>
      </c>
      <c r="E20" s="2">
        <v>46252</v>
      </c>
      <c r="F20" s="3">
        <f t="shared" si="7"/>
        <v>0.20794048372629984</v>
      </c>
      <c r="G20" s="3">
        <f t="shared" si="8"/>
        <v>1.2220507905330107</v>
      </c>
      <c r="H20" s="3">
        <f t="shared" si="9"/>
        <v>1.3626794487970229</v>
      </c>
      <c r="J20" s="2">
        <v>8</v>
      </c>
      <c r="K20" s="2" t="s">
        <v>4</v>
      </c>
      <c r="L20" s="2">
        <f t="shared" si="3"/>
        <v>10.178671414074973</v>
      </c>
      <c r="M20" s="2">
        <f t="shared" si="4"/>
        <v>7.810208343006698</v>
      </c>
      <c r="N20" s="2">
        <f t="shared" si="5"/>
        <v>6.7056624420309277</v>
      </c>
      <c r="O20" s="2">
        <f t="shared" si="6"/>
        <v>7.029363122297835</v>
      </c>
      <c r="P20" s="2">
        <f t="shared" si="10"/>
        <v>6.7056624420309277</v>
      </c>
      <c r="Q20" s="2">
        <f t="shared" si="11"/>
        <v>3</v>
      </c>
    </row>
    <row r="21" spans="1:17" x14ac:dyDescent="0.25">
      <c r="A21" s="2">
        <v>9</v>
      </c>
      <c r="B21" s="2" t="s">
        <v>4</v>
      </c>
      <c r="C21" s="2">
        <v>54</v>
      </c>
      <c r="D21" s="2">
        <v>0</v>
      </c>
      <c r="E21" s="2">
        <v>37811</v>
      </c>
      <c r="F21" s="3">
        <f t="shared" si="7"/>
        <v>0.78998608151549099</v>
      </c>
      <c r="G21" s="3">
        <f t="shared" si="8"/>
        <v>-1.3609201985481254</v>
      </c>
      <c r="H21" s="3">
        <f t="shared" si="9"/>
        <v>0.55922072959892355</v>
      </c>
      <c r="J21" s="2">
        <v>9</v>
      </c>
      <c r="K21" s="2" t="s">
        <v>4</v>
      </c>
      <c r="L21" s="2">
        <f t="shared" si="3"/>
        <v>3.7251855662966644</v>
      </c>
      <c r="M21" s="2">
        <f t="shared" si="4"/>
        <v>4.4777937244558466</v>
      </c>
      <c r="N21" s="2">
        <f t="shared" si="5"/>
        <v>3.8562792166070308</v>
      </c>
      <c r="O21" s="2">
        <f t="shared" si="6"/>
        <v>0.24540680000282958</v>
      </c>
      <c r="P21" s="2">
        <f t="shared" si="10"/>
        <v>0.24540680000282958</v>
      </c>
      <c r="Q21" s="2">
        <f t="shared" si="11"/>
        <v>4</v>
      </c>
    </row>
    <row r="22" spans="1:17" x14ac:dyDescent="0.25">
      <c r="A22" s="2">
        <v>10</v>
      </c>
      <c r="B22" s="2" t="s">
        <v>4</v>
      </c>
      <c r="C22" s="2">
        <v>18</v>
      </c>
      <c r="D22" s="2">
        <v>0</v>
      </c>
      <c r="E22" s="2">
        <v>48477</v>
      </c>
      <c r="F22" s="3">
        <f t="shared" si="7"/>
        <v>-1.8292191085358693</v>
      </c>
      <c r="G22" s="3">
        <f t="shared" si="8"/>
        <v>-1.3609201985481254</v>
      </c>
      <c r="H22" s="3">
        <f t="shared" si="9"/>
        <v>1.5744666363596067</v>
      </c>
      <c r="J22" s="2">
        <v>10</v>
      </c>
      <c r="K22" s="2" t="s">
        <v>4</v>
      </c>
      <c r="L22" s="2">
        <f t="shared" si="3"/>
        <v>17.635560087643228</v>
      </c>
      <c r="M22" s="2">
        <f t="shared" si="4"/>
        <v>6.7694599232905253</v>
      </c>
      <c r="N22" s="2">
        <f t="shared" si="5"/>
        <v>5.5375896709692434</v>
      </c>
      <c r="O22" s="2">
        <f t="shared" si="6"/>
        <v>6.7602738971317518</v>
      </c>
      <c r="P22" s="2">
        <f t="shared" si="10"/>
        <v>5.5375896709692434</v>
      </c>
      <c r="Q22" s="2">
        <f t="shared" si="11"/>
        <v>3</v>
      </c>
    </row>
    <row r="23" spans="1:17" x14ac:dyDescent="0.25">
      <c r="A23" s="2">
        <v>11</v>
      </c>
      <c r="B23" s="2" t="s">
        <v>5</v>
      </c>
      <c r="C23" s="2">
        <v>47</v>
      </c>
      <c r="D23" s="2">
        <v>3</v>
      </c>
      <c r="E23" s="2">
        <v>31106</v>
      </c>
      <c r="F23" s="3">
        <f t="shared" si="7"/>
        <v>0.28069618344994873</v>
      </c>
      <c r="G23" s="3">
        <f t="shared" si="8"/>
        <v>1.2220507905330107</v>
      </c>
      <c r="H23" s="3">
        <f t="shared" si="9"/>
        <v>-7.8996390673941791E-2</v>
      </c>
      <c r="J23" s="2">
        <v>11</v>
      </c>
      <c r="K23" s="2" t="s">
        <v>5</v>
      </c>
      <c r="L23" s="2">
        <f t="shared" si="3"/>
        <v>5.0276564114946218</v>
      </c>
      <c r="M23" s="2">
        <f t="shared" si="4"/>
        <v>4.3007152731866967</v>
      </c>
      <c r="N23" s="2">
        <f t="shared" si="5"/>
        <v>4.0628905522015497</v>
      </c>
      <c r="O23" s="2">
        <f t="shared" si="6"/>
        <v>8.1352059790638247</v>
      </c>
      <c r="P23" s="2">
        <f t="shared" si="10"/>
        <v>4.0628905522015497</v>
      </c>
      <c r="Q23" s="2">
        <f t="shared" si="11"/>
        <v>3</v>
      </c>
    </row>
    <row r="24" spans="1:17" x14ac:dyDescent="0.25">
      <c r="A24" s="2">
        <v>12</v>
      </c>
      <c r="B24" s="2" t="s">
        <v>4</v>
      </c>
      <c r="C24" s="2">
        <v>64</v>
      </c>
      <c r="D24" s="2">
        <v>2</v>
      </c>
      <c r="E24" s="2">
        <v>36233</v>
      </c>
      <c r="F24" s="3">
        <f t="shared" si="7"/>
        <v>1.5175430787519799</v>
      </c>
      <c r="G24" s="3">
        <f t="shared" si="8"/>
        <v>0.36106046083929866</v>
      </c>
      <c r="H24" s="3">
        <f t="shared" si="9"/>
        <v>0.40901840062195388</v>
      </c>
      <c r="J24" s="2">
        <v>12</v>
      </c>
      <c r="K24" s="2" t="s">
        <v>4</v>
      </c>
      <c r="L24" s="2">
        <f t="shared" si="3"/>
        <v>3.0401604599597847</v>
      </c>
      <c r="M24" s="2">
        <f t="shared" si="4"/>
        <v>6.8972077011597221</v>
      </c>
      <c r="N24" s="2">
        <f t="shared" si="5"/>
        <v>6.3659933400179707</v>
      </c>
      <c r="O24" s="2">
        <f t="shared" si="6"/>
        <v>4.0155943444260576</v>
      </c>
      <c r="P24" s="2">
        <f t="shared" si="10"/>
        <v>3.0401604599597847</v>
      </c>
      <c r="Q24" s="2">
        <f t="shared" si="11"/>
        <v>1</v>
      </c>
    </row>
    <row r="25" spans="1:17" x14ac:dyDescent="0.25">
      <c r="A25" s="2">
        <v>13</v>
      </c>
      <c r="B25" s="2" t="s">
        <v>4</v>
      </c>
      <c r="C25" s="2">
        <v>55</v>
      </c>
      <c r="D25" s="2">
        <v>2</v>
      </c>
      <c r="E25" s="2">
        <v>41000</v>
      </c>
      <c r="F25" s="3">
        <f t="shared" si="7"/>
        <v>0.86274178123913992</v>
      </c>
      <c r="G25" s="3">
        <f t="shared" si="8"/>
        <v>0.36106046083929866</v>
      </c>
      <c r="H25" s="3">
        <f t="shared" si="9"/>
        <v>0.86276650089648765</v>
      </c>
      <c r="J25" s="2">
        <v>13</v>
      </c>
      <c r="K25" s="2" t="s">
        <v>4</v>
      </c>
      <c r="L25" s="2">
        <f t="shared" si="3"/>
        <v>4.7505813424661785</v>
      </c>
      <c r="M25" s="2">
        <f t="shared" si="4"/>
        <v>5.5164094639426953</v>
      </c>
      <c r="N25" s="2">
        <f t="shared" si="5"/>
        <v>4.7124062565699072</v>
      </c>
      <c r="O25" s="2">
        <f t="shared" si="6"/>
        <v>3.0211612402480577</v>
      </c>
      <c r="P25" s="2">
        <f t="shared" si="10"/>
        <v>3.0211612402480577</v>
      </c>
      <c r="Q25" s="2">
        <f t="shared" si="11"/>
        <v>4</v>
      </c>
    </row>
    <row r="26" spans="1:17" x14ac:dyDescent="0.25">
      <c r="A26" s="2">
        <v>14</v>
      </c>
      <c r="B26" s="2" t="s">
        <v>5</v>
      </c>
      <c r="C26" s="2">
        <v>56</v>
      </c>
      <c r="D26" s="2">
        <v>2</v>
      </c>
      <c r="E26" s="2">
        <v>25152</v>
      </c>
      <c r="F26" s="3">
        <f t="shared" si="7"/>
        <v>0.93549748096278873</v>
      </c>
      <c r="G26" s="3">
        <f t="shared" si="8"/>
        <v>0.36106046083929866</v>
      </c>
      <c r="H26" s="3">
        <f t="shared" si="9"/>
        <v>-0.64572938606613273</v>
      </c>
      <c r="J26" s="2">
        <v>14</v>
      </c>
      <c r="K26" s="2" t="s">
        <v>5</v>
      </c>
      <c r="L26" s="2">
        <f t="shared" si="3"/>
        <v>1.0722496208642349</v>
      </c>
      <c r="M26" s="2">
        <f t="shared" si="4"/>
        <v>3.5419431701951303</v>
      </c>
      <c r="N26" s="2">
        <f t="shared" si="5"/>
        <v>3.644832690967819</v>
      </c>
      <c r="O26" s="2">
        <f t="shared" si="6"/>
        <v>5.8857601919425866</v>
      </c>
      <c r="P26" s="2">
        <f t="shared" si="10"/>
        <v>1.0722496208642349</v>
      </c>
      <c r="Q26" s="2">
        <f t="shared" si="11"/>
        <v>1</v>
      </c>
    </row>
    <row r="27" spans="1:17" x14ac:dyDescent="0.25">
      <c r="A27" s="2">
        <v>15</v>
      </c>
      <c r="B27" s="2" t="s">
        <v>4</v>
      </c>
      <c r="C27" s="2">
        <v>37</v>
      </c>
      <c r="D27" s="2">
        <v>0</v>
      </c>
      <c r="E27" s="2">
        <v>34247</v>
      </c>
      <c r="F27" s="3">
        <f t="shared" si="7"/>
        <v>-0.44686081378654025</v>
      </c>
      <c r="G27" s="3">
        <f t="shared" si="8"/>
        <v>-1.3609201985481254</v>
      </c>
      <c r="H27" s="3">
        <f t="shared" si="9"/>
        <v>0.21998048848744076</v>
      </c>
      <c r="J27" s="2">
        <v>15</v>
      </c>
      <c r="K27" s="2" t="s">
        <v>4</v>
      </c>
      <c r="L27" s="2">
        <f t="shared" si="3"/>
        <v>5.5099820565342199</v>
      </c>
      <c r="M27" s="2">
        <f t="shared" si="4"/>
        <v>1.53979430978388</v>
      </c>
      <c r="N27" s="2">
        <f t="shared" si="5"/>
        <v>1.122227661798169</v>
      </c>
      <c r="O27" s="2">
        <f t="shared" si="6"/>
        <v>2.04277037996457</v>
      </c>
      <c r="P27" s="2">
        <f t="shared" si="10"/>
        <v>1.122227661798169</v>
      </c>
      <c r="Q27" s="2">
        <f t="shared" si="11"/>
        <v>3</v>
      </c>
    </row>
    <row r="28" spans="1:17" x14ac:dyDescent="0.25">
      <c r="A28" s="2">
        <v>16</v>
      </c>
      <c r="B28" s="2" t="s">
        <v>4</v>
      </c>
      <c r="C28" s="2">
        <v>53</v>
      </c>
      <c r="D28" s="2">
        <v>3</v>
      </c>
      <c r="E28" s="2">
        <v>35542</v>
      </c>
      <c r="F28" s="3">
        <f t="shared" si="7"/>
        <v>0.71723038179184206</v>
      </c>
      <c r="G28" s="3">
        <f t="shared" si="8"/>
        <v>1.2220507905330107</v>
      </c>
      <c r="H28" s="3">
        <f t="shared" si="9"/>
        <v>0.34324539091150646</v>
      </c>
      <c r="J28" s="2">
        <v>16</v>
      </c>
      <c r="K28" s="2" t="s">
        <v>4</v>
      </c>
      <c r="L28" s="2">
        <f t="shared" si="3"/>
        <v>5.3621638198220234</v>
      </c>
      <c r="M28" s="2">
        <f t="shared" si="4"/>
        <v>6.0198482888996185</v>
      </c>
      <c r="N28" s="2">
        <f t="shared" si="5"/>
        <v>5.5281760072094404</v>
      </c>
      <c r="O28" s="2">
        <f t="shared" si="6"/>
        <v>7.1701596272088999</v>
      </c>
      <c r="P28" s="2">
        <f t="shared" si="10"/>
        <v>5.3621638198220234</v>
      </c>
      <c r="Q28" s="2">
        <f t="shared" si="11"/>
        <v>1</v>
      </c>
    </row>
    <row r="29" spans="1:17" x14ac:dyDescent="0.25">
      <c r="A29" s="2">
        <v>17</v>
      </c>
      <c r="B29" s="2" t="s">
        <v>5</v>
      </c>
      <c r="C29" s="2">
        <v>32</v>
      </c>
      <c r="D29" s="2">
        <v>1</v>
      </c>
      <c r="E29" s="2">
        <v>15119</v>
      </c>
      <c r="F29" s="3">
        <f t="shared" si="7"/>
        <v>-0.81063931240478471</v>
      </c>
      <c r="G29" s="3">
        <f t="shared" si="8"/>
        <v>-0.49992986885441337</v>
      </c>
      <c r="H29" s="3">
        <f t="shared" si="9"/>
        <v>-1.6007230277809212</v>
      </c>
      <c r="J29" s="2">
        <v>17</v>
      </c>
      <c r="K29" s="2" t="s">
        <v>5</v>
      </c>
      <c r="L29" s="2">
        <f t="shared" si="3"/>
        <v>4.711165993559348</v>
      </c>
      <c r="M29" s="2">
        <f t="shared" si="4"/>
        <v>0.95755555968713135</v>
      </c>
      <c r="N29" s="2">
        <f t="shared" si="5"/>
        <v>1.6345777622798336</v>
      </c>
      <c r="O29" s="2">
        <f t="shared" si="6"/>
        <v>10.097964578704214</v>
      </c>
      <c r="P29" s="2">
        <f t="shared" si="10"/>
        <v>0.95755555968713135</v>
      </c>
      <c r="Q29" s="2">
        <f t="shared" si="11"/>
        <v>2</v>
      </c>
    </row>
    <row r="30" spans="1:17" x14ac:dyDescent="0.25">
      <c r="A30" s="2">
        <v>18</v>
      </c>
      <c r="B30" s="2" t="s">
        <v>4</v>
      </c>
      <c r="C30" s="2">
        <v>44</v>
      </c>
      <c r="D30" s="2">
        <v>3</v>
      </c>
      <c r="E30" s="2">
        <v>48200</v>
      </c>
      <c r="F30" s="3">
        <f t="shared" si="7"/>
        <v>6.2429084279002039E-2</v>
      </c>
      <c r="G30" s="3">
        <f t="shared" si="8"/>
        <v>1.2220507905330107</v>
      </c>
      <c r="H30" s="3">
        <f t="shared" si="9"/>
        <v>1.5481003213237257</v>
      </c>
      <c r="J30" s="2">
        <v>18</v>
      </c>
      <c r="K30" s="2" t="s">
        <v>4</v>
      </c>
      <c r="L30" s="2">
        <f t="shared" si="3"/>
        <v>11.461899579823552</v>
      </c>
      <c r="M30" s="2">
        <f t="shared" si="4"/>
        <v>8.3275778639541223</v>
      </c>
      <c r="N30" s="2">
        <f t="shared" si="5"/>
        <v>7.1115587780700107</v>
      </c>
      <c r="O30" s="2">
        <f t="shared" si="6"/>
        <v>7.3493710659384659</v>
      </c>
      <c r="P30" s="2">
        <f t="shared" si="10"/>
        <v>7.1115587780700107</v>
      </c>
      <c r="Q30" s="2">
        <f t="shared" si="11"/>
        <v>3</v>
      </c>
    </row>
    <row r="31" spans="1:17" x14ac:dyDescent="0.25">
      <c r="A31" s="2">
        <v>19</v>
      </c>
      <c r="B31" s="2" t="s">
        <v>4</v>
      </c>
      <c r="C31" s="2">
        <v>22</v>
      </c>
      <c r="D31" s="2">
        <v>2</v>
      </c>
      <c r="E31" s="2">
        <v>26714</v>
      </c>
      <c r="F31" s="3">
        <f t="shared" si="7"/>
        <v>-1.5381963096412736</v>
      </c>
      <c r="G31" s="3">
        <f t="shared" si="8"/>
        <v>0.36106046083929866</v>
      </c>
      <c r="H31" s="3">
        <f t="shared" si="9"/>
        <v>-0.49705002113455693</v>
      </c>
      <c r="J31" s="2">
        <v>19</v>
      </c>
      <c r="K31" s="2" t="s">
        <v>4</v>
      </c>
      <c r="L31" s="2">
        <f t="shared" si="3"/>
        <v>9.1457894751434257</v>
      </c>
      <c r="M31" s="2">
        <f t="shared" si="4"/>
        <v>1.3981462397733679</v>
      </c>
      <c r="N31" s="2">
        <f t="shared" si="5"/>
        <v>1.4116512046801279</v>
      </c>
      <c r="O31" s="2">
        <f t="shared" si="6"/>
        <v>10.443162497427085</v>
      </c>
      <c r="P31" s="2">
        <f t="shared" si="10"/>
        <v>1.3981462397733679</v>
      </c>
      <c r="Q31" s="2">
        <f t="shared" si="11"/>
        <v>2</v>
      </c>
    </row>
    <row r="32" spans="1:17" x14ac:dyDescent="0.25">
      <c r="A32" s="2">
        <v>20</v>
      </c>
      <c r="B32" s="2" t="s">
        <v>5</v>
      </c>
      <c r="C32" s="2">
        <v>24</v>
      </c>
      <c r="D32" s="2">
        <v>0</v>
      </c>
      <c r="E32" s="2">
        <v>20997</v>
      </c>
      <c r="F32" s="3">
        <f t="shared" si="7"/>
        <v>-1.3926849101939758</v>
      </c>
      <c r="G32" s="3">
        <f t="shared" si="8"/>
        <v>-1.3609201985481254</v>
      </c>
      <c r="H32" s="3">
        <f t="shared" si="9"/>
        <v>-1.0412241116043512</v>
      </c>
      <c r="J32" s="2">
        <v>20</v>
      </c>
      <c r="K32" s="2" t="s">
        <v>5</v>
      </c>
      <c r="L32" s="2">
        <f t="shared" si="3"/>
        <v>7.9904740691768072</v>
      </c>
      <c r="M32" s="2">
        <f t="shared" si="4"/>
        <v>1.3434083290486347</v>
      </c>
      <c r="N32" s="2">
        <f t="shared" si="5"/>
        <v>1.684065346378899</v>
      </c>
      <c r="O32" s="2">
        <f t="shared" si="6"/>
        <v>8.8217593749393401</v>
      </c>
      <c r="P32" s="2">
        <f t="shared" si="10"/>
        <v>1.3434083290486347</v>
      </c>
      <c r="Q32" s="2">
        <f t="shared" si="11"/>
        <v>2</v>
      </c>
    </row>
    <row r="33" spans="1:17" x14ac:dyDescent="0.25">
      <c r="A33" s="2">
        <v>21</v>
      </c>
      <c r="B33" s="2" t="s">
        <v>5</v>
      </c>
      <c r="C33" s="2">
        <v>48</v>
      </c>
      <c r="D33" s="2">
        <v>2</v>
      </c>
      <c r="E33" s="2">
        <v>18012</v>
      </c>
      <c r="F33" s="3">
        <f t="shared" si="7"/>
        <v>0.3534518831735976</v>
      </c>
      <c r="G33" s="3">
        <f t="shared" si="8"/>
        <v>0.36106046083929866</v>
      </c>
      <c r="H33" s="3">
        <f t="shared" si="9"/>
        <v>-1.3253520913231436</v>
      </c>
      <c r="J33" s="2">
        <v>21</v>
      </c>
      <c r="K33" s="2" t="s">
        <v>5</v>
      </c>
      <c r="L33" s="2">
        <f t="shared" si="3"/>
        <v>1.6906273548612094</v>
      </c>
      <c r="M33" s="2">
        <f t="shared" si="4"/>
        <v>2.4229733175003232</v>
      </c>
      <c r="N33" s="2">
        <f t="shared" si="5"/>
        <v>2.9344452511300729</v>
      </c>
      <c r="O33" s="2">
        <f t="shared" si="6"/>
        <v>8.7362132453472761</v>
      </c>
      <c r="P33" s="2">
        <f t="shared" si="10"/>
        <v>1.6906273548612094</v>
      </c>
      <c r="Q33" s="2">
        <f t="shared" si="11"/>
        <v>1</v>
      </c>
    </row>
    <row r="34" spans="1:17" x14ac:dyDescent="0.25">
      <c r="A34" s="2">
        <v>22</v>
      </c>
      <c r="B34" s="2" t="s">
        <v>4</v>
      </c>
      <c r="C34" s="2">
        <v>25</v>
      </c>
      <c r="D34" s="2">
        <v>2</v>
      </c>
      <c r="E34" s="2">
        <v>22128</v>
      </c>
      <c r="F34" s="3">
        <f t="shared" si="7"/>
        <v>-1.3199292104703271</v>
      </c>
      <c r="G34" s="3">
        <f t="shared" si="8"/>
        <v>0.36106046083929866</v>
      </c>
      <c r="H34" s="3">
        <f t="shared" si="9"/>
        <v>-0.93356959064557266</v>
      </c>
      <c r="J34" s="2">
        <v>22</v>
      </c>
      <c r="K34" s="2" t="s">
        <v>4</v>
      </c>
      <c r="L34" s="2">
        <f t="shared" si="3"/>
        <v>7.6264464280009276</v>
      </c>
      <c r="M34" s="2">
        <f t="shared" si="4"/>
        <v>1.1753683333888203</v>
      </c>
      <c r="N34" s="2">
        <f t="shared" si="5"/>
        <v>1.4513045231362642</v>
      </c>
      <c r="O34" s="2">
        <f t="shared" si="6"/>
        <v>11.046748305402375</v>
      </c>
      <c r="P34" s="2">
        <f t="shared" si="10"/>
        <v>1.1753683333888203</v>
      </c>
      <c r="Q34" s="2">
        <f t="shared" si="11"/>
        <v>2</v>
      </c>
    </row>
    <row r="35" spans="1:17" x14ac:dyDescent="0.25">
      <c r="A35" s="2">
        <v>23</v>
      </c>
      <c r="B35" s="2" t="s">
        <v>5</v>
      </c>
      <c r="C35" s="2">
        <v>61</v>
      </c>
      <c r="D35" s="2">
        <v>2</v>
      </c>
      <c r="E35" s="2">
        <v>24670</v>
      </c>
      <c r="F35" s="3">
        <f t="shared" si="7"/>
        <v>1.2992759795810334</v>
      </c>
      <c r="G35" s="3">
        <f t="shared" si="8"/>
        <v>0.36106046083929866</v>
      </c>
      <c r="H35" s="3">
        <f t="shared" si="9"/>
        <v>-0.6916086779336228</v>
      </c>
      <c r="J35" s="2">
        <v>23</v>
      </c>
      <c r="K35" s="2" t="s">
        <v>5</v>
      </c>
      <c r="L35" s="2">
        <f t="shared" si="3"/>
        <v>0.90112684661531117</v>
      </c>
      <c r="M35" s="2">
        <f t="shared" si="4"/>
        <v>4.8957757594126425</v>
      </c>
      <c r="N35" s="2">
        <f t="shared" si="5"/>
        <v>5.0262474542745608</v>
      </c>
      <c r="O35" s="2">
        <f t="shared" si="6"/>
        <v>6.3345291302097326</v>
      </c>
      <c r="P35" s="2">
        <f t="shared" si="10"/>
        <v>0.90112684661531117</v>
      </c>
      <c r="Q35" s="2">
        <f t="shared" si="11"/>
        <v>1</v>
      </c>
    </row>
    <row r="36" spans="1:17" x14ac:dyDescent="0.25">
      <c r="A36" s="2">
        <v>24</v>
      </c>
      <c r="B36" s="2" t="s">
        <v>5</v>
      </c>
      <c r="C36" s="2">
        <v>22</v>
      </c>
      <c r="D36" s="2">
        <v>1</v>
      </c>
      <c r="E36" s="2">
        <v>39603</v>
      </c>
      <c r="F36" s="3">
        <f t="shared" si="7"/>
        <v>-1.5381963096412736</v>
      </c>
      <c r="G36" s="3">
        <f t="shared" si="8"/>
        <v>-0.49992986885441337</v>
      </c>
      <c r="H36" s="3">
        <f t="shared" si="9"/>
        <v>0.72979270268303609</v>
      </c>
      <c r="J36" s="2">
        <v>24</v>
      </c>
      <c r="K36" s="2" t="s">
        <v>5</v>
      </c>
      <c r="L36" s="2">
        <f t="shared" si="3"/>
        <v>11.367943554007642</v>
      </c>
      <c r="M36" s="2">
        <f t="shared" si="4"/>
        <v>2.4756488823599163</v>
      </c>
      <c r="N36" s="2">
        <f t="shared" si="5"/>
        <v>1.7515882003038388</v>
      </c>
      <c r="O36" s="2">
        <f t="shared" si="6"/>
        <v>5.9302969133980641</v>
      </c>
      <c r="P36" s="2">
        <f t="shared" si="10"/>
        <v>1.7515882003038388</v>
      </c>
      <c r="Q36" s="2">
        <f t="shared" si="11"/>
        <v>3</v>
      </c>
    </row>
    <row r="37" spans="1:17" x14ac:dyDescent="0.25">
      <c r="A37" s="2">
        <v>25</v>
      </c>
      <c r="B37" s="2" t="s">
        <v>5</v>
      </c>
      <c r="C37" s="2">
        <v>44</v>
      </c>
      <c r="D37" s="2">
        <v>3</v>
      </c>
      <c r="E37" s="2">
        <v>18873</v>
      </c>
      <c r="F37" s="3">
        <f t="shared" si="7"/>
        <v>6.2429084279002039E-2</v>
      </c>
      <c r="G37" s="3">
        <f t="shared" si="8"/>
        <v>1.2220507905330107</v>
      </c>
      <c r="H37" s="3">
        <f t="shared" si="9"/>
        <v>-1.2433975886303865</v>
      </c>
      <c r="J37" s="2">
        <v>25</v>
      </c>
      <c r="K37" s="2" t="s">
        <v>5</v>
      </c>
      <c r="L37" s="2">
        <f t="shared" si="3"/>
        <v>4.5181149318697029</v>
      </c>
      <c r="M37" s="2">
        <f t="shared" si="4"/>
        <v>3.988277091530966</v>
      </c>
      <c r="N37" s="2">
        <f t="shared" si="5"/>
        <v>4.4504787930220706</v>
      </c>
      <c r="O37" s="2">
        <f t="shared" si="6"/>
        <v>12.356665356325726</v>
      </c>
      <c r="P37" s="2">
        <f t="shared" si="10"/>
        <v>3.988277091530966</v>
      </c>
      <c r="Q37" s="2">
        <f t="shared" si="11"/>
        <v>2</v>
      </c>
    </row>
    <row r="38" spans="1:17" x14ac:dyDescent="0.25">
      <c r="A38" s="2">
        <v>26</v>
      </c>
      <c r="B38" s="2" t="s">
        <v>5</v>
      </c>
      <c r="C38" s="2">
        <v>27</v>
      </c>
      <c r="D38" s="2">
        <v>3</v>
      </c>
      <c r="E38" s="2">
        <v>41316</v>
      </c>
      <c r="F38" s="3">
        <f t="shared" si="7"/>
        <v>-1.1744178110230292</v>
      </c>
      <c r="G38" s="3">
        <f t="shared" si="8"/>
        <v>1.2220507905330107</v>
      </c>
      <c r="H38" s="3">
        <f t="shared" si="9"/>
        <v>0.89284504079301641</v>
      </c>
      <c r="J38" s="2">
        <v>26</v>
      </c>
      <c r="K38" s="2" t="s">
        <v>5</v>
      </c>
      <c r="L38" s="2">
        <f t="shared" si="3"/>
        <v>13.02155412028926</v>
      </c>
      <c r="M38" s="2">
        <f t="shared" si="4"/>
        <v>5.4592803794421751</v>
      </c>
      <c r="N38" s="2">
        <f t="shared" si="5"/>
        <v>4.6371942529569443</v>
      </c>
      <c r="O38" s="2">
        <f t="shared" si="6"/>
        <v>10.274529650992219</v>
      </c>
      <c r="P38" s="2">
        <f t="shared" si="10"/>
        <v>4.6371942529569443</v>
      </c>
      <c r="Q38" s="2">
        <f t="shared" si="11"/>
        <v>3</v>
      </c>
    </row>
    <row r="39" spans="1:17" x14ac:dyDescent="0.25">
      <c r="A39" s="2">
        <v>27</v>
      </c>
      <c r="B39" s="2" t="s">
        <v>5</v>
      </c>
      <c r="C39" s="2">
        <v>54</v>
      </c>
      <c r="D39" s="2">
        <v>1</v>
      </c>
      <c r="E39" s="2">
        <v>33022</v>
      </c>
      <c r="F39" s="3">
        <f t="shared" si="7"/>
        <v>0.78998608151549099</v>
      </c>
      <c r="G39" s="3">
        <f t="shared" si="8"/>
        <v>-0.49992986885441337</v>
      </c>
      <c r="H39" s="3">
        <f t="shared" si="9"/>
        <v>0.10337855376197319</v>
      </c>
      <c r="J39" s="2">
        <v>27</v>
      </c>
      <c r="K39" s="2" t="s">
        <v>5</v>
      </c>
      <c r="L39" s="2">
        <f t="shared" si="3"/>
        <v>1.6868403070901479</v>
      </c>
      <c r="M39" s="2">
        <f t="shared" si="4"/>
        <v>2.8647518812112933</v>
      </c>
      <c r="N39" s="2">
        <f t="shared" si="5"/>
        <v>2.517285157000078</v>
      </c>
      <c r="O39" s="2">
        <f t="shared" si="6"/>
        <v>1.6412410427265103</v>
      </c>
      <c r="P39" s="2">
        <f t="shared" si="10"/>
        <v>1.6412410427265103</v>
      </c>
      <c r="Q39" s="2">
        <f t="shared" si="11"/>
        <v>4</v>
      </c>
    </row>
    <row r="40" spans="1:17" x14ac:dyDescent="0.25">
      <c r="A40" s="2">
        <v>28</v>
      </c>
      <c r="B40" s="2" t="s">
        <v>4</v>
      </c>
      <c r="C40" s="2">
        <v>26</v>
      </c>
      <c r="D40" s="2">
        <v>2</v>
      </c>
      <c r="E40" s="2">
        <v>28535</v>
      </c>
      <c r="F40" s="3">
        <f t="shared" si="7"/>
        <v>-1.2471735107466781</v>
      </c>
      <c r="G40" s="3">
        <f t="shared" si="8"/>
        <v>0.36106046083929866</v>
      </c>
      <c r="H40" s="3">
        <f t="shared" si="9"/>
        <v>-0.32371767571816801</v>
      </c>
      <c r="J40" s="2">
        <v>28</v>
      </c>
      <c r="K40" s="2" t="s">
        <v>4</v>
      </c>
      <c r="L40" s="2">
        <f t="shared" si="3"/>
        <v>7.8150251466406431</v>
      </c>
      <c r="M40" s="2">
        <f t="shared" si="4"/>
        <v>1.0913815919661243</v>
      </c>
      <c r="N40" s="2">
        <f t="shared" si="5"/>
        <v>1.0006808742660624</v>
      </c>
      <c r="O40" s="2">
        <f t="shared" si="6"/>
        <v>8.7090974773098697</v>
      </c>
      <c r="P40" s="2">
        <f t="shared" si="10"/>
        <v>1.0006808742660624</v>
      </c>
      <c r="Q40" s="2">
        <f t="shared" si="11"/>
        <v>3</v>
      </c>
    </row>
    <row r="41" spans="1:17" x14ac:dyDescent="0.25">
      <c r="A41" s="2">
        <v>29</v>
      </c>
      <c r="B41" s="2" t="s">
        <v>5</v>
      </c>
      <c r="C41" s="2">
        <v>39</v>
      </c>
      <c r="D41" s="2">
        <v>0</v>
      </c>
      <c r="E41" s="2">
        <v>24849</v>
      </c>
      <c r="F41" s="3">
        <f t="shared" si="7"/>
        <v>-0.30134941433924245</v>
      </c>
      <c r="G41" s="3">
        <f t="shared" si="8"/>
        <v>-1.3609201985481254</v>
      </c>
      <c r="H41" s="3">
        <f t="shared" si="9"/>
        <v>-0.67457051767577891</v>
      </c>
      <c r="J41" s="2">
        <v>29</v>
      </c>
      <c r="K41" s="2" t="s">
        <v>5</v>
      </c>
      <c r="L41" s="2">
        <f t="shared" si="3"/>
        <v>3.4770417625557082</v>
      </c>
      <c r="M41" s="2">
        <f t="shared" si="4"/>
        <v>0.93433522250183254</v>
      </c>
      <c r="N41" s="2">
        <f t="shared" si="5"/>
        <v>1.0545637448285392</v>
      </c>
      <c r="O41" s="2">
        <f t="shared" si="6"/>
        <v>4.0090082339180357</v>
      </c>
      <c r="P41" s="2">
        <f t="shared" si="10"/>
        <v>0.93433522250183254</v>
      </c>
      <c r="Q41" s="2">
        <f t="shared" si="11"/>
        <v>2</v>
      </c>
    </row>
    <row r="42" spans="1:17" x14ac:dyDescent="0.25">
      <c r="A42" s="2">
        <v>30</v>
      </c>
      <c r="B42" s="2" t="s">
        <v>4</v>
      </c>
      <c r="C42" s="2">
        <v>32</v>
      </c>
      <c r="D42" s="2">
        <v>3</v>
      </c>
      <c r="E42" s="2">
        <v>45033</v>
      </c>
      <c r="F42" s="3">
        <f t="shared" si="7"/>
        <v>-0.81063931240478471</v>
      </c>
      <c r="G42" s="3">
        <f t="shared" si="8"/>
        <v>1.2220507905330107</v>
      </c>
      <c r="H42" s="3">
        <f t="shared" si="9"/>
        <v>1.246648625588578</v>
      </c>
      <c r="J42" s="2">
        <v>30</v>
      </c>
      <c r="K42" s="2" t="s">
        <v>4</v>
      </c>
      <c r="L42" s="2">
        <f t="shared" si="3"/>
        <v>12.883369300699169</v>
      </c>
      <c r="M42" s="2">
        <f t="shared" si="4"/>
        <v>6.4731444619227618</v>
      </c>
      <c r="N42" s="2">
        <f t="shared" si="5"/>
        <v>5.4383551381560613</v>
      </c>
      <c r="O42" s="2">
        <f t="shared" si="6"/>
        <v>9.0450973049201995</v>
      </c>
      <c r="P42" s="2">
        <f t="shared" si="10"/>
        <v>5.4383551381560613</v>
      </c>
      <c r="Q42" s="2">
        <f t="shared" si="11"/>
        <v>3</v>
      </c>
    </row>
    <row r="43" spans="1:17" x14ac:dyDescent="0.25">
      <c r="A43" s="2">
        <v>31</v>
      </c>
      <c r="B43" s="2" t="s">
        <v>5</v>
      </c>
      <c r="C43" s="2">
        <v>24</v>
      </c>
      <c r="D43" s="2">
        <v>1</v>
      </c>
      <c r="E43" s="2">
        <v>43040</v>
      </c>
      <c r="F43" s="3">
        <f t="shared" si="7"/>
        <v>-1.3926849101939758</v>
      </c>
      <c r="G43" s="3">
        <f t="shared" si="8"/>
        <v>-0.49992986885441337</v>
      </c>
      <c r="H43" s="3">
        <f t="shared" si="9"/>
        <v>1.056944416684205</v>
      </c>
      <c r="J43" s="2">
        <v>31</v>
      </c>
      <c r="K43" s="2" t="s">
        <v>5</v>
      </c>
      <c r="L43" s="2">
        <f t="shared" si="3"/>
        <v>11.861980190211755</v>
      </c>
      <c r="M43" s="2">
        <f t="shared" si="4"/>
        <v>3.2573109424516016</v>
      </c>
      <c r="N43" s="2">
        <f t="shared" si="5"/>
        <v>2.3365699028339377</v>
      </c>
      <c r="O43" s="2">
        <f t="shared" si="6"/>
        <v>5.1931063313661836</v>
      </c>
      <c r="P43" s="2">
        <f t="shared" si="10"/>
        <v>2.3365699028339377</v>
      </c>
      <c r="Q43" s="2">
        <f t="shared" si="11"/>
        <v>3</v>
      </c>
    </row>
    <row r="44" spans="1:17" x14ac:dyDescent="0.25">
      <c r="A44" s="2">
        <v>32</v>
      </c>
      <c r="B44" s="2" t="s">
        <v>5</v>
      </c>
      <c r="C44" s="2">
        <v>31</v>
      </c>
      <c r="D44" s="2">
        <v>0</v>
      </c>
      <c r="E44" s="2">
        <v>34567</v>
      </c>
      <c r="F44" s="3">
        <f t="shared" si="7"/>
        <v>-0.88339501212843363</v>
      </c>
      <c r="G44" s="3">
        <f t="shared" si="8"/>
        <v>-1.3609201985481254</v>
      </c>
      <c r="H44" s="3">
        <f t="shared" si="9"/>
        <v>0.25043976939531798</v>
      </c>
      <c r="J44" s="2">
        <v>32</v>
      </c>
      <c r="K44" s="2" t="s">
        <v>5</v>
      </c>
      <c r="L44" s="2">
        <f t="shared" si="3"/>
        <v>7.305855386788239</v>
      </c>
      <c r="M44" s="2">
        <f t="shared" si="4"/>
        <v>1.5286692938102222</v>
      </c>
      <c r="N44" s="2">
        <f t="shared" si="5"/>
        <v>1.0927908290017858</v>
      </c>
      <c r="O44" s="2">
        <f t="shared" si="6"/>
        <v>3.2000745314453352</v>
      </c>
      <c r="P44" s="2">
        <f t="shared" si="10"/>
        <v>1.0927908290017858</v>
      </c>
      <c r="Q44" s="2">
        <f t="shared" si="11"/>
        <v>3</v>
      </c>
    </row>
    <row r="45" spans="1:17" x14ac:dyDescent="0.25">
      <c r="A45" s="2">
        <v>33</v>
      </c>
      <c r="B45" s="2" t="s">
        <v>4</v>
      </c>
      <c r="C45" s="2">
        <v>42</v>
      </c>
      <c r="D45" s="2">
        <v>2</v>
      </c>
      <c r="E45" s="2">
        <v>45502</v>
      </c>
      <c r="F45" s="3">
        <f t="shared" si="7"/>
        <v>-8.3082315168295742E-2</v>
      </c>
      <c r="G45" s="3">
        <f t="shared" si="8"/>
        <v>0.36106046083929866</v>
      </c>
      <c r="H45" s="3">
        <f t="shared" si="9"/>
        <v>1.2912905091691855</v>
      </c>
      <c r="J45" s="2">
        <v>33</v>
      </c>
      <c r="K45" s="2" t="s">
        <v>4</v>
      </c>
      <c r="L45" s="2">
        <f t="shared" ref="L45:L76" si="12">SUMXMY2($F45:$H45,$C$3:$E$3)</f>
        <v>8.3293696758796685</v>
      </c>
      <c r="M45" s="2">
        <f t="shared" ref="M45:M76" si="13">SUMXMY2($F45:$H45,$C$4:$E$4)</f>
        <v>4.8417931303185524</v>
      </c>
      <c r="N45" s="2">
        <f t="shared" ref="N45:N76" si="14">SUMXMY2($F45:$H45,$C$5:$E$5)</f>
        <v>3.7801655500210449</v>
      </c>
      <c r="O45" s="2">
        <f t="shared" ref="O45:O76" si="15">SUMXMY2($F45:$H45,$C$6:$E$6)</f>
        <v>3.6643089587818958</v>
      </c>
      <c r="P45" s="2">
        <f t="shared" si="10"/>
        <v>3.6643089587818958</v>
      </c>
      <c r="Q45" s="2">
        <f t="shared" si="11"/>
        <v>4</v>
      </c>
    </row>
    <row r="46" spans="1:17" x14ac:dyDescent="0.25">
      <c r="A46" s="2">
        <v>34</v>
      </c>
      <c r="B46" s="2" t="s">
        <v>4</v>
      </c>
      <c r="C46" s="2">
        <v>39</v>
      </c>
      <c r="D46" s="2">
        <v>2</v>
      </c>
      <c r="E46" s="2">
        <v>28584</v>
      </c>
      <c r="F46" s="3">
        <f t="shared" si="7"/>
        <v>-0.30134941433924245</v>
      </c>
      <c r="G46" s="3">
        <f t="shared" si="8"/>
        <v>0.36106046083929866</v>
      </c>
      <c r="H46" s="3">
        <f t="shared" si="9"/>
        <v>-0.31905359832914931</v>
      </c>
      <c r="J46" s="2">
        <v>34</v>
      </c>
      <c r="K46" s="2" t="s">
        <v>4</v>
      </c>
      <c r="L46" s="2">
        <f t="shared" si="12"/>
        <v>3.8998044809792374</v>
      </c>
      <c r="M46" s="2">
        <f t="shared" si="13"/>
        <v>1.0253985760020101</v>
      </c>
      <c r="N46" s="2">
        <f t="shared" si="14"/>
        <v>0.9318938613509683</v>
      </c>
      <c r="O46" s="2">
        <f t="shared" si="15"/>
        <v>5.8749342694240676</v>
      </c>
      <c r="P46" s="2">
        <f t="shared" si="10"/>
        <v>0.9318938613509683</v>
      </c>
      <c r="Q46" s="2">
        <f t="shared" si="11"/>
        <v>3</v>
      </c>
    </row>
    <row r="47" spans="1:17" x14ac:dyDescent="0.25">
      <c r="A47" s="2">
        <v>35</v>
      </c>
      <c r="B47" s="2" t="s">
        <v>4</v>
      </c>
      <c r="C47" s="2">
        <v>62</v>
      </c>
      <c r="D47" s="2">
        <v>3</v>
      </c>
      <c r="E47" s="2">
        <v>21376</v>
      </c>
      <c r="F47" s="3">
        <f t="shared" si="7"/>
        <v>1.3720316793046821</v>
      </c>
      <c r="G47" s="3">
        <f t="shared" si="8"/>
        <v>1.2220507905330107</v>
      </c>
      <c r="H47" s="3">
        <f t="shared" si="9"/>
        <v>-1.0051489007790841</v>
      </c>
      <c r="J47" s="2">
        <v>35</v>
      </c>
      <c r="K47" s="2" t="s">
        <v>4</v>
      </c>
      <c r="L47" s="2">
        <f t="shared" si="12"/>
        <v>2.9779477480341621</v>
      </c>
      <c r="M47" s="2">
        <f t="shared" si="13"/>
        <v>7.5615614655941004</v>
      </c>
      <c r="N47" s="2">
        <f t="shared" si="14"/>
        <v>7.8805304248749497</v>
      </c>
      <c r="O47" s="2">
        <f t="shared" si="15"/>
        <v>11.320994662215504</v>
      </c>
      <c r="P47" s="2">
        <f t="shared" si="10"/>
        <v>2.9779477480341621</v>
      </c>
      <c r="Q47" s="2">
        <f t="shared" si="11"/>
        <v>1</v>
      </c>
    </row>
    <row r="48" spans="1:17" x14ac:dyDescent="0.25">
      <c r="A48" s="2">
        <v>36</v>
      </c>
      <c r="B48" s="2" t="s">
        <v>4</v>
      </c>
      <c r="C48" s="2">
        <v>27</v>
      </c>
      <c r="D48" s="2">
        <v>2</v>
      </c>
      <c r="E48" s="2">
        <v>18646</v>
      </c>
      <c r="F48" s="3">
        <f t="shared" si="7"/>
        <v>-1.1744178110230292</v>
      </c>
      <c r="G48" s="3">
        <f t="shared" si="8"/>
        <v>0.36106046083929866</v>
      </c>
      <c r="H48" s="3">
        <f t="shared" si="9"/>
        <v>-1.2650046410244118</v>
      </c>
      <c r="J48" s="2">
        <v>36</v>
      </c>
      <c r="K48" s="2" t="s">
        <v>4</v>
      </c>
      <c r="L48" s="2">
        <f t="shared" si="12"/>
        <v>6.8906084931075595</v>
      </c>
      <c r="M48" s="2">
        <f t="shared" si="13"/>
        <v>1.3416211251687444</v>
      </c>
      <c r="N48" s="2">
        <f t="shared" si="14"/>
        <v>1.8168127717184697</v>
      </c>
      <c r="O48" s="2">
        <f t="shared" si="15"/>
        <v>11.899252667545017</v>
      </c>
      <c r="P48" s="2">
        <f t="shared" si="10"/>
        <v>1.3416211251687444</v>
      </c>
      <c r="Q48" s="2">
        <f t="shared" si="11"/>
        <v>2</v>
      </c>
    </row>
    <row r="49" spans="1:17" x14ac:dyDescent="0.25">
      <c r="A49" s="2">
        <v>37</v>
      </c>
      <c r="B49" s="2" t="s">
        <v>4</v>
      </c>
      <c r="C49" s="2">
        <v>52</v>
      </c>
      <c r="D49" s="2">
        <v>3</v>
      </c>
      <c r="E49" s="2">
        <v>38333</v>
      </c>
      <c r="F49" s="3">
        <f t="shared" si="7"/>
        <v>0.64447468206819325</v>
      </c>
      <c r="G49" s="3">
        <f t="shared" si="8"/>
        <v>1.2220507905330107</v>
      </c>
      <c r="H49" s="3">
        <f t="shared" si="9"/>
        <v>0.60890743157989824</v>
      </c>
      <c r="J49" s="2">
        <v>37</v>
      </c>
      <c r="K49" s="2" t="s">
        <v>4</v>
      </c>
      <c r="L49" s="2">
        <f t="shared" si="12"/>
        <v>6.2849823999256698</v>
      </c>
      <c r="M49" s="2">
        <f t="shared" si="13"/>
        <v>6.3983726882182861</v>
      </c>
      <c r="N49" s="2">
        <f t="shared" si="14"/>
        <v>5.7469870291773999</v>
      </c>
      <c r="O49" s="2">
        <f t="shared" si="15"/>
        <v>6.8709203712622955</v>
      </c>
      <c r="P49" s="2">
        <f t="shared" si="10"/>
        <v>5.7469870291773999</v>
      </c>
      <c r="Q49" s="2">
        <f t="shared" si="11"/>
        <v>3</v>
      </c>
    </row>
    <row r="50" spans="1:17" x14ac:dyDescent="0.25">
      <c r="A50" s="2">
        <v>38</v>
      </c>
      <c r="B50" s="2" t="s">
        <v>4</v>
      </c>
      <c r="C50" s="2">
        <v>19</v>
      </c>
      <c r="D50" s="2">
        <v>1</v>
      </c>
      <c r="E50" s="2">
        <v>45524</v>
      </c>
      <c r="F50" s="3">
        <f t="shared" si="7"/>
        <v>-1.7564634088122204</v>
      </c>
      <c r="G50" s="3">
        <f t="shared" si="8"/>
        <v>-0.49992986885441337</v>
      </c>
      <c r="H50" s="3">
        <f t="shared" si="9"/>
        <v>1.2933845847316021</v>
      </c>
      <c r="J50" s="2">
        <v>38</v>
      </c>
      <c r="K50" s="2" t="s">
        <v>4</v>
      </c>
      <c r="L50" s="2">
        <f t="shared" si="12"/>
        <v>15.024677480322335</v>
      </c>
      <c r="M50" s="2">
        <f t="shared" si="13"/>
        <v>4.7172584571609253</v>
      </c>
      <c r="N50" s="2">
        <f t="shared" si="14"/>
        <v>3.6543719394568557</v>
      </c>
      <c r="O50" s="2">
        <f t="shared" si="15"/>
        <v>6.9200746247325453</v>
      </c>
      <c r="P50" s="2">
        <f t="shared" si="10"/>
        <v>3.6543719394568557</v>
      </c>
      <c r="Q50" s="2">
        <f t="shared" si="11"/>
        <v>3</v>
      </c>
    </row>
    <row r="51" spans="1:17" x14ac:dyDescent="0.25">
      <c r="A51" s="2">
        <v>39</v>
      </c>
      <c r="B51" s="2" t="s">
        <v>5</v>
      </c>
      <c r="C51" s="2">
        <v>35</v>
      </c>
      <c r="D51" s="2">
        <v>0</v>
      </c>
      <c r="E51" s="2">
        <v>18348</v>
      </c>
      <c r="F51" s="3">
        <f t="shared" si="7"/>
        <v>-0.59237221323383804</v>
      </c>
      <c r="G51" s="3">
        <f t="shared" si="8"/>
        <v>-1.3609201985481254</v>
      </c>
      <c r="H51" s="3">
        <f t="shared" si="9"/>
        <v>-1.2933698463698726</v>
      </c>
      <c r="J51" s="2">
        <v>39</v>
      </c>
      <c r="K51" s="2" t="s">
        <v>5</v>
      </c>
      <c r="L51" s="2">
        <f t="shared" si="12"/>
        <v>4.3604344085254709</v>
      </c>
      <c r="M51" s="2">
        <f t="shared" si="13"/>
        <v>1.2093514884029064</v>
      </c>
      <c r="N51" s="2">
        <f t="shared" si="14"/>
        <v>1.7015960143687947</v>
      </c>
      <c r="O51" s="2">
        <f t="shared" si="15"/>
        <v>7.2028536645030963</v>
      </c>
      <c r="P51" s="2">
        <f t="shared" si="10"/>
        <v>1.2093514884029064</v>
      </c>
      <c r="Q51" s="2">
        <f t="shared" si="11"/>
        <v>2</v>
      </c>
    </row>
    <row r="52" spans="1:17" x14ac:dyDescent="0.25">
      <c r="A52" s="2">
        <v>40</v>
      </c>
      <c r="B52" s="2" t="s">
        <v>4</v>
      </c>
      <c r="C52" s="2">
        <v>31</v>
      </c>
      <c r="D52" s="2">
        <v>2</v>
      </c>
      <c r="E52" s="2">
        <v>42245</v>
      </c>
      <c r="F52" s="3">
        <f t="shared" si="7"/>
        <v>-0.88339501212843363</v>
      </c>
      <c r="G52" s="3">
        <f t="shared" si="8"/>
        <v>0.36106046083929866</v>
      </c>
      <c r="H52" s="3">
        <f t="shared" si="9"/>
        <v>0.9812721406786975</v>
      </c>
      <c r="J52" s="2">
        <v>40</v>
      </c>
      <c r="K52" s="2" t="s">
        <v>4</v>
      </c>
      <c r="L52" s="2">
        <f t="shared" si="12"/>
        <v>9.8012718409085231</v>
      </c>
      <c r="M52" s="2">
        <f t="shared" si="13"/>
        <v>3.3422148713892761</v>
      </c>
      <c r="N52" s="2">
        <f t="shared" si="14"/>
        <v>2.466967251690571</v>
      </c>
      <c r="O52" s="2">
        <f t="shared" si="15"/>
        <v>5.5318379131817936</v>
      </c>
      <c r="P52" s="2">
        <f t="shared" si="10"/>
        <v>2.466967251690571</v>
      </c>
      <c r="Q52" s="2">
        <f t="shared" si="11"/>
        <v>3</v>
      </c>
    </row>
    <row r="53" spans="1:17" x14ac:dyDescent="0.25">
      <c r="A53" s="2">
        <v>41</v>
      </c>
      <c r="B53" s="2" t="s">
        <v>4</v>
      </c>
      <c r="C53" s="2">
        <v>43</v>
      </c>
      <c r="D53" s="2">
        <v>2</v>
      </c>
      <c r="E53" s="2">
        <v>16936</v>
      </c>
      <c r="F53" s="3">
        <f t="shared" si="7"/>
        <v>-1.0326615444646853E-2</v>
      </c>
      <c r="G53" s="3">
        <f t="shared" si="8"/>
        <v>0.36106046083929866</v>
      </c>
      <c r="H53" s="3">
        <f t="shared" si="9"/>
        <v>-1.4277714233758809</v>
      </c>
      <c r="J53" s="2">
        <v>41</v>
      </c>
      <c r="K53" s="2" t="s">
        <v>4</v>
      </c>
      <c r="L53" s="2">
        <f t="shared" si="12"/>
        <v>2.5695179600352183</v>
      </c>
      <c r="M53" s="2">
        <f t="shared" si="13"/>
        <v>1.915272042621706</v>
      </c>
      <c r="N53" s="2">
        <f t="shared" si="14"/>
        <v>2.4883174603178704</v>
      </c>
      <c r="O53" s="2">
        <f t="shared" si="15"/>
        <v>9.6301144800768714</v>
      </c>
      <c r="P53" s="2">
        <f t="shared" si="10"/>
        <v>1.915272042621706</v>
      </c>
      <c r="Q53" s="2">
        <f t="shared" si="11"/>
        <v>2</v>
      </c>
    </row>
    <row r="54" spans="1:17" x14ac:dyDescent="0.25">
      <c r="A54" s="2">
        <v>42</v>
      </c>
      <c r="B54" s="2" t="s">
        <v>4</v>
      </c>
      <c r="C54" s="2">
        <v>34</v>
      </c>
      <c r="D54" s="2">
        <v>3</v>
      </c>
      <c r="E54" s="2">
        <v>18848</v>
      </c>
      <c r="F54" s="3">
        <f t="shared" si="7"/>
        <v>-0.66512791295748686</v>
      </c>
      <c r="G54" s="3">
        <f t="shared" si="8"/>
        <v>1.2220507905330107</v>
      </c>
      <c r="H54" s="3">
        <f t="shared" si="9"/>
        <v>-1.2457772199513144</v>
      </c>
      <c r="J54" s="2">
        <v>42</v>
      </c>
      <c r="K54" s="2" t="s">
        <v>4</v>
      </c>
      <c r="L54" s="2">
        <f t="shared" si="12"/>
        <v>6.8479364646709033</v>
      </c>
      <c r="M54" s="2">
        <f t="shared" si="13"/>
        <v>3.3560194025958636</v>
      </c>
      <c r="N54" s="2">
        <f t="shared" si="14"/>
        <v>3.8196517147762434</v>
      </c>
      <c r="O54" s="2">
        <f t="shared" si="15"/>
        <v>13.849731972637063</v>
      </c>
      <c r="P54" s="2">
        <f t="shared" si="10"/>
        <v>3.3560194025958636</v>
      </c>
      <c r="Q54" s="2">
        <f t="shared" si="11"/>
        <v>2</v>
      </c>
    </row>
    <row r="55" spans="1:17" x14ac:dyDescent="0.25">
      <c r="A55" s="2">
        <v>43</v>
      </c>
      <c r="B55" s="2" t="s">
        <v>5</v>
      </c>
      <c r="C55" s="2">
        <v>24</v>
      </c>
      <c r="D55" s="2">
        <v>0</v>
      </c>
      <c r="E55" s="2">
        <v>45657</v>
      </c>
      <c r="F55" s="3">
        <f t="shared" si="7"/>
        <v>-1.3926849101939758</v>
      </c>
      <c r="G55" s="3">
        <f t="shared" si="8"/>
        <v>-1.3609201985481254</v>
      </c>
      <c r="H55" s="3">
        <f t="shared" si="9"/>
        <v>1.3060442233589387</v>
      </c>
      <c r="J55" s="2">
        <v>43</v>
      </c>
      <c r="K55" s="2" t="s">
        <v>5</v>
      </c>
      <c r="L55" s="2">
        <f t="shared" si="12"/>
        <v>13.735633003254943</v>
      </c>
      <c r="M55" s="2">
        <f t="shared" si="13"/>
        <v>4.8985521790545183</v>
      </c>
      <c r="N55" s="2">
        <f t="shared" si="14"/>
        <v>3.8280548124835034</v>
      </c>
      <c r="O55" s="2">
        <f t="shared" si="15"/>
        <v>4.5176938189744487</v>
      </c>
      <c r="P55" s="2">
        <f t="shared" si="10"/>
        <v>3.8280548124835034</v>
      </c>
      <c r="Q55" s="2">
        <f t="shared" si="11"/>
        <v>3</v>
      </c>
    </row>
    <row r="56" spans="1:17" x14ac:dyDescent="0.25">
      <c r="A56" s="2">
        <v>44</v>
      </c>
      <c r="B56" s="2" t="s">
        <v>5</v>
      </c>
      <c r="C56" s="2">
        <v>42</v>
      </c>
      <c r="D56" s="2">
        <v>1</v>
      </c>
      <c r="E56" s="2">
        <v>22290</v>
      </c>
      <c r="F56" s="3">
        <f t="shared" si="7"/>
        <v>-8.3082315168295742E-2</v>
      </c>
      <c r="G56" s="3">
        <f t="shared" si="8"/>
        <v>-0.49992986885441337</v>
      </c>
      <c r="H56" s="3">
        <f t="shared" si="9"/>
        <v>-0.91814957968595978</v>
      </c>
      <c r="J56" s="2">
        <v>44</v>
      </c>
      <c r="K56" s="2" t="s">
        <v>5</v>
      </c>
      <c r="L56" s="2">
        <f t="shared" si="12"/>
        <v>1.9409255687238054</v>
      </c>
      <c r="M56" s="2">
        <f t="shared" si="13"/>
        <v>0.51476954755381499</v>
      </c>
      <c r="N56" s="2">
        <f t="shared" si="14"/>
        <v>0.78143538003475421</v>
      </c>
      <c r="O56" s="2">
        <f t="shared" si="15"/>
        <v>5.2524045283533702</v>
      </c>
      <c r="P56" s="2">
        <f t="shared" si="10"/>
        <v>0.51476954755381499</v>
      </c>
      <c r="Q56" s="2">
        <f t="shared" si="11"/>
        <v>2</v>
      </c>
    </row>
    <row r="57" spans="1:17" x14ac:dyDescent="0.25">
      <c r="A57" s="2">
        <v>45</v>
      </c>
      <c r="B57" s="2" t="s">
        <v>5</v>
      </c>
      <c r="C57" s="2">
        <v>33</v>
      </c>
      <c r="D57" s="2">
        <v>3</v>
      </c>
      <c r="E57" s="2">
        <v>21386</v>
      </c>
      <c r="F57" s="3">
        <f t="shared" si="7"/>
        <v>-0.73788361268113578</v>
      </c>
      <c r="G57" s="3">
        <f t="shared" si="8"/>
        <v>1.2220507905330107</v>
      </c>
      <c r="H57" s="3">
        <f t="shared" si="9"/>
        <v>-1.004197048250713</v>
      </c>
      <c r="J57" s="2">
        <v>45</v>
      </c>
      <c r="K57" s="2" t="s">
        <v>5</v>
      </c>
      <c r="L57" s="2">
        <f t="shared" si="12"/>
        <v>7.1228386379712072</v>
      </c>
      <c r="M57" s="2">
        <f t="shared" si="13"/>
        <v>3.1090959196963603</v>
      </c>
      <c r="N57" s="2">
        <f t="shared" si="14"/>
        <v>3.4274926347014993</v>
      </c>
      <c r="O57" s="2">
        <f t="shared" si="15"/>
        <v>13.005676626025839</v>
      </c>
      <c r="P57" s="2">
        <f t="shared" si="10"/>
        <v>3.1090959196963603</v>
      </c>
      <c r="Q57" s="2">
        <f t="shared" si="11"/>
        <v>2</v>
      </c>
    </row>
    <row r="58" spans="1:17" x14ac:dyDescent="0.25">
      <c r="A58" s="2">
        <v>46</v>
      </c>
      <c r="B58" s="2" t="s">
        <v>5</v>
      </c>
      <c r="C58" s="2">
        <v>26</v>
      </c>
      <c r="D58" s="2">
        <v>0</v>
      </c>
      <c r="E58" s="2">
        <v>18657</v>
      </c>
      <c r="F58" s="3">
        <f t="shared" si="7"/>
        <v>-1.2471735107466781</v>
      </c>
      <c r="G58" s="3">
        <f t="shared" si="8"/>
        <v>-1.3609201985481254</v>
      </c>
      <c r="H58" s="3">
        <f t="shared" si="9"/>
        <v>-1.2639576032432036</v>
      </c>
      <c r="J58" s="2">
        <v>46</v>
      </c>
      <c r="K58" s="2" t="s">
        <v>5</v>
      </c>
      <c r="L58" s="2">
        <f t="shared" si="12"/>
        <v>7.2554900575087942</v>
      </c>
      <c r="M58" s="2">
        <f t="shared" si="13"/>
        <v>1.4090958540291543</v>
      </c>
      <c r="N58" s="2">
        <f t="shared" si="14"/>
        <v>1.8836580318755982</v>
      </c>
      <c r="O58" s="2">
        <f t="shared" si="15"/>
        <v>9.2097399487246463</v>
      </c>
      <c r="P58" s="2">
        <f t="shared" si="10"/>
        <v>1.4090958540291543</v>
      </c>
      <c r="Q58" s="2">
        <f t="shared" si="11"/>
        <v>2</v>
      </c>
    </row>
    <row r="59" spans="1:17" x14ac:dyDescent="0.25">
      <c r="A59" s="2">
        <v>47</v>
      </c>
      <c r="B59" s="2" t="s">
        <v>4</v>
      </c>
      <c r="C59" s="2">
        <v>42</v>
      </c>
      <c r="D59" s="2">
        <v>3</v>
      </c>
      <c r="E59" s="2">
        <v>32507</v>
      </c>
      <c r="F59" s="3">
        <f t="shared" si="7"/>
        <v>-8.3082315168295742E-2</v>
      </c>
      <c r="G59" s="3">
        <f t="shared" si="8"/>
        <v>1.2220507905330107</v>
      </c>
      <c r="H59" s="3">
        <f t="shared" si="9"/>
        <v>5.4358148550858257E-2</v>
      </c>
      <c r="J59" s="2">
        <v>47</v>
      </c>
      <c r="K59" s="2" t="s">
        <v>4</v>
      </c>
      <c r="L59" s="2">
        <f t="shared" si="12"/>
        <v>6.1888631956621962</v>
      </c>
      <c r="M59" s="2">
        <f t="shared" si="13"/>
        <v>3.855351776521152</v>
      </c>
      <c r="N59" s="2">
        <f t="shared" si="14"/>
        <v>3.5373556325090103</v>
      </c>
      <c r="O59" s="2">
        <f t="shared" si="15"/>
        <v>8.302018321341869</v>
      </c>
      <c r="P59" s="2">
        <f t="shared" si="10"/>
        <v>3.5373556325090103</v>
      </c>
      <c r="Q59" s="2">
        <f t="shared" si="11"/>
        <v>3</v>
      </c>
    </row>
    <row r="60" spans="1:17" x14ac:dyDescent="0.25">
      <c r="A60" s="2">
        <v>48</v>
      </c>
      <c r="B60" s="2" t="s">
        <v>4</v>
      </c>
      <c r="C60" s="2">
        <v>36</v>
      </c>
      <c r="D60" s="2">
        <v>1</v>
      </c>
      <c r="E60" s="2">
        <v>49397</v>
      </c>
      <c r="F60" s="3">
        <f t="shared" si="7"/>
        <v>-0.51961651351018912</v>
      </c>
      <c r="G60" s="3">
        <f t="shared" si="8"/>
        <v>-0.49992986885441337</v>
      </c>
      <c r="H60" s="3">
        <f t="shared" si="9"/>
        <v>1.6620370689697539</v>
      </c>
      <c r="J60" s="2">
        <v>48</v>
      </c>
      <c r="K60" s="2" t="s">
        <v>4</v>
      </c>
      <c r="L60" s="2">
        <f t="shared" si="12"/>
        <v>10.889712572396395</v>
      </c>
      <c r="M60" s="2">
        <f t="shared" si="13"/>
        <v>5.2776476592954236</v>
      </c>
      <c r="N60" s="2">
        <f t="shared" si="14"/>
        <v>3.9931309336088061</v>
      </c>
      <c r="O60" s="2">
        <f t="shared" si="15"/>
        <v>2.6466216876086435</v>
      </c>
      <c r="P60" s="2">
        <f t="shared" si="10"/>
        <v>2.6466216876086435</v>
      </c>
      <c r="Q60" s="2">
        <f t="shared" si="11"/>
        <v>4</v>
      </c>
    </row>
    <row r="61" spans="1:17" x14ac:dyDescent="0.25">
      <c r="A61" s="2">
        <v>49</v>
      </c>
      <c r="B61" s="2" t="s">
        <v>5</v>
      </c>
      <c r="C61" s="2">
        <v>38</v>
      </c>
      <c r="D61" s="2">
        <v>3</v>
      </c>
      <c r="E61" s="2">
        <v>40042</v>
      </c>
      <c r="F61" s="3">
        <f t="shared" si="7"/>
        <v>-0.37410511406289132</v>
      </c>
      <c r="G61" s="3">
        <f t="shared" si="8"/>
        <v>1.2220507905330107</v>
      </c>
      <c r="H61" s="3">
        <f t="shared" si="9"/>
        <v>0.77157902867853012</v>
      </c>
      <c r="J61" s="2">
        <v>49</v>
      </c>
      <c r="K61" s="2" t="s">
        <v>5</v>
      </c>
      <c r="L61" s="2">
        <f t="shared" si="12"/>
        <v>9.2360631305765608</v>
      </c>
      <c r="M61" s="2">
        <f t="shared" si="13"/>
        <v>5.0476606630765559</v>
      </c>
      <c r="N61" s="2">
        <f t="shared" si="14"/>
        <v>4.2984784573168007</v>
      </c>
      <c r="O61" s="2">
        <f t="shared" si="15"/>
        <v>7.9398448063928662</v>
      </c>
      <c r="P61" s="2">
        <f t="shared" si="10"/>
        <v>4.2984784573168007</v>
      </c>
      <c r="Q61" s="2">
        <f t="shared" si="11"/>
        <v>3</v>
      </c>
    </row>
    <row r="62" spans="1:17" x14ac:dyDescent="0.25">
      <c r="A62" s="2">
        <v>50</v>
      </c>
      <c r="B62" s="2" t="s">
        <v>4</v>
      </c>
      <c r="C62" s="2">
        <v>65</v>
      </c>
      <c r="D62" s="2">
        <v>2</v>
      </c>
      <c r="E62" s="2">
        <v>41623</v>
      </c>
      <c r="F62" s="3">
        <f t="shared" si="7"/>
        <v>1.5902987784756288</v>
      </c>
      <c r="G62" s="3">
        <f t="shared" si="8"/>
        <v>0.36106046083929866</v>
      </c>
      <c r="H62" s="3">
        <f t="shared" si="9"/>
        <v>0.92206691341401115</v>
      </c>
      <c r="J62" s="2">
        <v>50</v>
      </c>
      <c r="K62" s="2" t="s">
        <v>4</v>
      </c>
      <c r="L62" s="2">
        <f t="shared" si="12"/>
        <v>4.8799942311427564</v>
      </c>
      <c r="M62" s="2">
        <f t="shared" si="13"/>
        <v>8.5547941526088138</v>
      </c>
      <c r="N62" s="2">
        <f t="shared" si="14"/>
        <v>7.7151401268592803</v>
      </c>
      <c r="O62" s="2">
        <f t="shared" si="15"/>
        <v>3.7436373890866141</v>
      </c>
      <c r="P62" s="2">
        <f t="shared" si="10"/>
        <v>3.7436373890866141</v>
      </c>
      <c r="Q62" s="2">
        <f t="shared" si="11"/>
        <v>4</v>
      </c>
    </row>
    <row r="63" spans="1:17" x14ac:dyDescent="0.25">
      <c r="A63" s="2">
        <v>51</v>
      </c>
      <c r="B63" s="2" t="s">
        <v>5</v>
      </c>
      <c r="C63" s="2">
        <v>27</v>
      </c>
      <c r="D63" s="2">
        <v>1</v>
      </c>
      <c r="E63" s="2">
        <v>33809</v>
      </c>
      <c r="F63" s="3">
        <f t="shared" si="7"/>
        <v>-1.1744178110230292</v>
      </c>
      <c r="G63" s="3">
        <f t="shared" si="8"/>
        <v>-0.49992986885441337</v>
      </c>
      <c r="H63" s="3">
        <f t="shared" si="9"/>
        <v>0.17828934774478378</v>
      </c>
      <c r="J63" s="2">
        <v>51</v>
      </c>
      <c r="K63" s="2" t="s">
        <v>5</v>
      </c>
      <c r="L63" s="2">
        <f t="shared" si="12"/>
        <v>7.7312383370818525</v>
      </c>
      <c r="M63" s="2">
        <f t="shared" si="13"/>
        <v>0.83564923679155467</v>
      </c>
      <c r="N63" s="2">
        <f t="shared" si="14"/>
        <v>0.44314688808194902</v>
      </c>
      <c r="O63" s="2">
        <f t="shared" si="15"/>
        <v>5.0781825367705276</v>
      </c>
      <c r="P63" s="2">
        <f t="shared" si="10"/>
        <v>0.44314688808194902</v>
      </c>
      <c r="Q63" s="2">
        <f t="shared" si="11"/>
        <v>3</v>
      </c>
    </row>
    <row r="64" spans="1:17" x14ac:dyDescent="0.25">
      <c r="A64" s="2">
        <v>52</v>
      </c>
      <c r="B64" s="2" t="s">
        <v>5</v>
      </c>
      <c r="C64" s="2">
        <v>39</v>
      </c>
      <c r="D64" s="2">
        <v>1</v>
      </c>
      <c r="E64" s="2">
        <v>35190</v>
      </c>
      <c r="F64" s="3">
        <f t="shared" si="7"/>
        <v>-0.30134941433924245</v>
      </c>
      <c r="G64" s="3">
        <f t="shared" si="8"/>
        <v>-0.49992986885441337</v>
      </c>
      <c r="H64" s="3">
        <f t="shared" si="9"/>
        <v>0.30974018191284147</v>
      </c>
      <c r="J64" s="2">
        <v>52</v>
      </c>
      <c r="K64" s="2" t="s">
        <v>5</v>
      </c>
      <c r="L64" s="2">
        <f t="shared" si="12"/>
        <v>4.525158302549686</v>
      </c>
      <c r="M64" s="2">
        <f t="shared" si="13"/>
        <v>1.064084123226096</v>
      </c>
      <c r="N64" s="2">
        <f t="shared" si="14"/>
        <v>0.59255484004091585</v>
      </c>
      <c r="O64" s="2">
        <f t="shared" si="15"/>
        <v>2.3256608640680425</v>
      </c>
      <c r="P64" s="2">
        <f t="shared" si="10"/>
        <v>0.59255484004091585</v>
      </c>
      <c r="Q64" s="2">
        <f t="shared" si="11"/>
        <v>3</v>
      </c>
    </row>
    <row r="65" spans="1:17" x14ac:dyDescent="0.25">
      <c r="A65" s="2">
        <v>53</v>
      </c>
      <c r="B65" s="2" t="s">
        <v>4</v>
      </c>
      <c r="C65" s="2">
        <v>45</v>
      </c>
      <c r="D65" s="2">
        <v>3</v>
      </c>
      <c r="E65" s="2">
        <v>15302</v>
      </c>
      <c r="F65" s="3">
        <f t="shared" si="7"/>
        <v>0.13518478400265094</v>
      </c>
      <c r="G65" s="3">
        <f t="shared" si="8"/>
        <v>1.2220507905330107</v>
      </c>
      <c r="H65" s="3">
        <f t="shared" si="9"/>
        <v>-1.5833041265117289</v>
      </c>
      <c r="J65" s="2">
        <v>53</v>
      </c>
      <c r="K65" s="2" t="s">
        <v>4</v>
      </c>
      <c r="L65" s="2">
        <f t="shared" si="12"/>
        <v>4.5623084182280405</v>
      </c>
      <c r="M65" s="2">
        <f t="shared" si="13"/>
        <v>4.6460353087787558</v>
      </c>
      <c r="N65" s="2">
        <f t="shared" si="14"/>
        <v>5.3125854411259619</v>
      </c>
      <c r="O65" s="2">
        <f t="shared" si="15"/>
        <v>13.940775360901126</v>
      </c>
      <c r="P65" s="2">
        <f t="shared" si="10"/>
        <v>4.5623084182280405</v>
      </c>
      <c r="Q65" s="2">
        <f t="shared" si="11"/>
        <v>1</v>
      </c>
    </row>
    <row r="66" spans="1:17" x14ac:dyDescent="0.25">
      <c r="A66" s="2">
        <v>54</v>
      </c>
      <c r="B66" s="2" t="s">
        <v>4</v>
      </c>
      <c r="C66" s="2">
        <v>42</v>
      </c>
      <c r="D66" s="2">
        <v>3</v>
      </c>
      <c r="E66" s="2">
        <v>48681</v>
      </c>
      <c r="F66" s="3">
        <f t="shared" si="7"/>
        <v>-8.3082315168295742E-2</v>
      </c>
      <c r="G66" s="3">
        <f t="shared" si="8"/>
        <v>1.2220507905330107</v>
      </c>
      <c r="H66" s="3">
        <f t="shared" si="9"/>
        <v>1.5938844279383786</v>
      </c>
      <c r="J66" s="2">
        <v>54</v>
      </c>
      <c r="K66" s="2" t="s">
        <v>4</v>
      </c>
      <c r="L66" s="2">
        <f t="shared" si="12"/>
        <v>12.086813090919561</v>
      </c>
      <c r="M66" s="2">
        <f t="shared" si="13"/>
        <v>8.316914649483925</v>
      </c>
      <c r="N66" s="2">
        <f t="shared" si="14"/>
        <v>7.0733706139381542</v>
      </c>
      <c r="O66" s="2">
        <f t="shared" si="15"/>
        <v>7.6088831840787172</v>
      </c>
      <c r="P66" s="2">
        <f t="shared" si="10"/>
        <v>7.0733706139381542</v>
      </c>
      <c r="Q66" s="2">
        <f t="shared" si="11"/>
        <v>3</v>
      </c>
    </row>
    <row r="67" spans="1:17" x14ac:dyDescent="0.25">
      <c r="A67" s="2">
        <v>55</v>
      </c>
      <c r="B67" s="2" t="s">
        <v>5</v>
      </c>
      <c r="C67" s="2">
        <v>41</v>
      </c>
      <c r="D67" s="2">
        <v>2</v>
      </c>
      <c r="E67" s="2">
        <v>36363</v>
      </c>
      <c r="F67" s="3">
        <f t="shared" si="7"/>
        <v>-0.15583801489194465</v>
      </c>
      <c r="G67" s="3">
        <f t="shared" si="8"/>
        <v>0.36106046083929866</v>
      </c>
      <c r="H67" s="3">
        <f t="shared" si="9"/>
        <v>0.42139248349077901</v>
      </c>
      <c r="J67" s="2">
        <v>55</v>
      </c>
      <c r="K67" s="2" t="s">
        <v>5</v>
      </c>
      <c r="L67" s="2">
        <f t="shared" si="12"/>
        <v>5.1471620633072455</v>
      </c>
      <c r="M67" s="2">
        <f t="shared" si="13"/>
        <v>2.1747755199693435</v>
      </c>
      <c r="N67" s="2">
        <f t="shared" si="14"/>
        <v>1.6361219832433607</v>
      </c>
      <c r="O67" s="2">
        <f t="shared" si="15"/>
        <v>4.121651302787499</v>
      </c>
      <c r="P67" s="2">
        <f t="shared" si="10"/>
        <v>1.6361219832433607</v>
      </c>
      <c r="Q67" s="2">
        <f t="shared" si="11"/>
        <v>3</v>
      </c>
    </row>
    <row r="68" spans="1:17" x14ac:dyDescent="0.25">
      <c r="A68" s="2">
        <v>56</v>
      </c>
      <c r="B68" s="2" t="s">
        <v>5</v>
      </c>
      <c r="C68" s="2">
        <v>59</v>
      </c>
      <c r="D68" s="2">
        <v>0</v>
      </c>
      <c r="E68" s="2">
        <v>18229</v>
      </c>
      <c r="F68" s="3">
        <f t="shared" si="7"/>
        <v>1.1537645801337355</v>
      </c>
      <c r="G68" s="3">
        <f t="shared" si="8"/>
        <v>-1.3609201985481254</v>
      </c>
      <c r="H68" s="3">
        <f t="shared" si="9"/>
        <v>-1.3046968914574895</v>
      </c>
      <c r="J68" s="2">
        <v>56</v>
      </c>
      <c r="K68" s="2" t="s">
        <v>5</v>
      </c>
      <c r="L68" s="2">
        <f t="shared" si="12"/>
        <v>0.80797913597421644</v>
      </c>
      <c r="M68" s="2">
        <f t="shared" si="13"/>
        <v>4.7817830511837771</v>
      </c>
      <c r="N68" s="2">
        <f t="shared" si="14"/>
        <v>5.2808372840306168</v>
      </c>
      <c r="O68" s="2">
        <f t="shared" si="15"/>
        <v>5.7315546839734921</v>
      </c>
      <c r="P68" s="2">
        <f t="shared" si="10"/>
        <v>0.80797913597421644</v>
      </c>
      <c r="Q68" s="2">
        <f t="shared" si="11"/>
        <v>1</v>
      </c>
    </row>
    <row r="69" spans="1:17" x14ac:dyDescent="0.25">
      <c r="A69" s="2">
        <v>57</v>
      </c>
      <c r="B69" s="2" t="s">
        <v>5</v>
      </c>
      <c r="C69" s="2">
        <v>28</v>
      </c>
      <c r="D69" s="2">
        <v>2</v>
      </c>
      <c r="E69" s="2">
        <v>31839</v>
      </c>
      <c r="F69" s="3">
        <f t="shared" si="7"/>
        <v>-1.1016621112993803</v>
      </c>
      <c r="G69" s="3">
        <f t="shared" si="8"/>
        <v>0.36106046083929866</v>
      </c>
      <c r="H69" s="3">
        <f t="shared" si="9"/>
        <v>-9.2256003443354859E-3</v>
      </c>
      <c r="J69" s="2">
        <v>57</v>
      </c>
      <c r="K69" s="2" t="s">
        <v>5</v>
      </c>
      <c r="L69" s="2">
        <f t="shared" si="12"/>
        <v>7.6768807959217122</v>
      </c>
      <c r="M69" s="2">
        <f t="shared" si="13"/>
        <v>1.252674182011555</v>
      </c>
      <c r="N69" s="2">
        <f t="shared" si="14"/>
        <v>0.97290395561685294</v>
      </c>
      <c r="O69" s="2">
        <f t="shared" si="15"/>
        <v>7.3939248887756968</v>
      </c>
      <c r="P69" s="2">
        <f t="shared" si="10"/>
        <v>0.97290395561685294</v>
      </c>
      <c r="Q69" s="2">
        <f t="shared" si="11"/>
        <v>3</v>
      </c>
    </row>
    <row r="70" spans="1:17" x14ac:dyDescent="0.25">
      <c r="A70" s="2">
        <v>58</v>
      </c>
      <c r="B70" s="2" t="s">
        <v>4</v>
      </c>
      <c r="C70" s="2">
        <v>22</v>
      </c>
      <c r="D70" s="2">
        <v>3</v>
      </c>
      <c r="E70" s="2">
        <v>17795</v>
      </c>
      <c r="F70" s="3">
        <f t="shared" si="7"/>
        <v>-1.5381963096412736</v>
      </c>
      <c r="G70" s="3">
        <f t="shared" si="8"/>
        <v>1.2220507905330107</v>
      </c>
      <c r="H70" s="3">
        <f t="shared" si="9"/>
        <v>-1.3460072911887979</v>
      </c>
      <c r="J70" s="2">
        <v>58</v>
      </c>
      <c r="K70" s="2" t="s">
        <v>4</v>
      </c>
      <c r="L70" s="2">
        <f t="shared" si="12"/>
        <v>11.08129800857315</v>
      </c>
      <c r="M70" s="2">
        <f t="shared" si="13"/>
        <v>4.1257368711284936</v>
      </c>
      <c r="N70" s="2">
        <f t="shared" si="14"/>
        <v>4.6496265055411543</v>
      </c>
      <c r="O70" s="2">
        <f t="shared" si="15"/>
        <v>17.495871503747171</v>
      </c>
      <c r="P70" s="2">
        <f t="shared" si="10"/>
        <v>4.1257368711284936</v>
      </c>
      <c r="Q70" s="2">
        <f t="shared" si="11"/>
        <v>2</v>
      </c>
    </row>
    <row r="71" spans="1:17" x14ac:dyDescent="0.25">
      <c r="A71" s="2">
        <v>59</v>
      </c>
      <c r="B71" s="2" t="s">
        <v>5</v>
      </c>
      <c r="C71" s="2">
        <v>63</v>
      </c>
      <c r="D71" s="2">
        <v>2</v>
      </c>
      <c r="E71" s="2">
        <v>20126</v>
      </c>
      <c r="F71" s="3">
        <f t="shared" si="7"/>
        <v>1.444787379028331</v>
      </c>
      <c r="G71" s="3">
        <f t="shared" si="8"/>
        <v>0.36106046083929866</v>
      </c>
      <c r="H71" s="3">
        <f t="shared" si="9"/>
        <v>-1.1241304668254797</v>
      </c>
      <c r="J71" s="2">
        <v>59</v>
      </c>
      <c r="K71" s="2" t="s">
        <v>5</v>
      </c>
      <c r="L71" s="2">
        <f t="shared" si="12"/>
        <v>0.76355006685147464</v>
      </c>
      <c r="M71" s="2">
        <f t="shared" si="13"/>
        <v>5.7546042245412679</v>
      </c>
      <c r="N71" s="2">
        <f t="shared" si="14"/>
        <v>6.1451037182858883</v>
      </c>
      <c r="O71" s="2">
        <f t="shared" si="15"/>
        <v>8.2180714685859524</v>
      </c>
      <c r="P71" s="2">
        <f t="shared" si="10"/>
        <v>0.76355006685147464</v>
      </c>
      <c r="Q71" s="2">
        <f t="shared" si="11"/>
        <v>1</v>
      </c>
    </row>
    <row r="72" spans="1:17" x14ac:dyDescent="0.25">
      <c r="A72" s="2">
        <v>60</v>
      </c>
      <c r="B72" s="2" t="s">
        <v>4</v>
      </c>
      <c r="C72" s="2">
        <v>60</v>
      </c>
      <c r="D72" s="2">
        <v>0</v>
      </c>
      <c r="E72" s="2">
        <v>30592</v>
      </c>
      <c r="F72" s="3">
        <f t="shared" si="7"/>
        <v>1.2265202798573844</v>
      </c>
      <c r="G72" s="3">
        <f t="shared" si="8"/>
        <v>-1.3609201985481254</v>
      </c>
      <c r="H72" s="3">
        <f t="shared" si="9"/>
        <v>-0.1279216106322196</v>
      </c>
      <c r="J72" s="2">
        <v>60</v>
      </c>
      <c r="K72" s="2" t="s">
        <v>4</v>
      </c>
      <c r="L72" s="2">
        <f t="shared" si="12"/>
        <v>1.6748627948860579</v>
      </c>
      <c r="M72" s="2">
        <f t="shared" si="13"/>
        <v>4.8471584341072438</v>
      </c>
      <c r="N72" s="2">
        <f t="shared" si="14"/>
        <v>4.6387470688935997</v>
      </c>
      <c r="O72" s="2">
        <f t="shared" si="15"/>
        <v>1.645072500017823</v>
      </c>
      <c r="P72" s="2">
        <f t="shared" si="10"/>
        <v>1.645072500017823</v>
      </c>
      <c r="Q72" s="2">
        <f t="shared" si="11"/>
        <v>4</v>
      </c>
    </row>
    <row r="73" spans="1:17" x14ac:dyDescent="0.25">
      <c r="A73" s="2">
        <v>61</v>
      </c>
      <c r="B73" s="2" t="s">
        <v>4</v>
      </c>
      <c r="C73" s="2">
        <v>43</v>
      </c>
      <c r="D73" s="2">
        <v>0</v>
      </c>
      <c r="E73" s="2">
        <v>41846</v>
      </c>
      <c r="F73" s="3">
        <f t="shared" si="7"/>
        <v>-1.0326615444646853E-2</v>
      </c>
      <c r="G73" s="3">
        <f t="shared" si="8"/>
        <v>-1.3609201985481254</v>
      </c>
      <c r="H73" s="3">
        <f t="shared" si="9"/>
        <v>0.94329322479668809</v>
      </c>
      <c r="J73" s="2">
        <v>61</v>
      </c>
      <c r="K73" s="2" t="s">
        <v>4</v>
      </c>
      <c r="L73" s="2">
        <f t="shared" si="12"/>
        <v>6.5962858632567443</v>
      </c>
      <c r="M73" s="2">
        <f t="shared" si="13"/>
        <v>3.729822762378519</v>
      </c>
      <c r="N73" s="2">
        <f t="shared" si="14"/>
        <v>2.8774076892806493</v>
      </c>
      <c r="O73" s="2">
        <f t="shared" si="15"/>
        <v>0.54056271920524968</v>
      </c>
      <c r="P73" s="2">
        <f t="shared" si="10"/>
        <v>0.54056271920524968</v>
      </c>
      <c r="Q73" s="2">
        <f t="shared" si="11"/>
        <v>4</v>
      </c>
    </row>
    <row r="74" spans="1:17" x14ac:dyDescent="0.25">
      <c r="A74" s="2">
        <v>62</v>
      </c>
      <c r="B74" s="2" t="s">
        <v>5</v>
      </c>
      <c r="C74" s="2">
        <v>65</v>
      </c>
      <c r="D74" s="2">
        <v>1</v>
      </c>
      <c r="E74" s="2">
        <v>21345</v>
      </c>
      <c r="F74" s="3">
        <f t="shared" si="7"/>
        <v>1.5902987784756288</v>
      </c>
      <c r="G74" s="3">
        <f t="shared" si="8"/>
        <v>-0.49992986885441337</v>
      </c>
      <c r="H74" s="3">
        <f t="shared" si="9"/>
        <v>-1.0080996436170349</v>
      </c>
      <c r="J74" s="2">
        <v>62</v>
      </c>
      <c r="K74" s="2" t="s">
        <v>5</v>
      </c>
      <c r="L74" s="2">
        <f t="shared" si="12"/>
        <v>9.1631009875282013E-2</v>
      </c>
      <c r="M74" s="2">
        <f t="shared" si="13"/>
        <v>5.5672876172625516</v>
      </c>
      <c r="N74" s="2">
        <f t="shared" si="14"/>
        <v>5.8880305337981023</v>
      </c>
      <c r="O74" s="2">
        <f t="shared" si="15"/>
        <v>5.7361761862420861</v>
      </c>
      <c r="P74" s="2">
        <f t="shared" si="10"/>
        <v>9.1631009875282013E-2</v>
      </c>
      <c r="Q74" s="2">
        <f t="shared" si="11"/>
        <v>1</v>
      </c>
    </row>
    <row r="75" spans="1:17" x14ac:dyDescent="0.25">
      <c r="A75" s="2">
        <v>63</v>
      </c>
      <c r="B75" s="2" t="s">
        <v>5</v>
      </c>
      <c r="C75" s="2">
        <v>65</v>
      </c>
      <c r="D75" s="2">
        <v>1</v>
      </c>
      <c r="E75" s="2">
        <v>41463</v>
      </c>
      <c r="F75" s="3">
        <f t="shared" si="7"/>
        <v>1.5902987784756288</v>
      </c>
      <c r="G75" s="3">
        <f t="shared" si="8"/>
        <v>-0.49992986885441337</v>
      </c>
      <c r="H75" s="3">
        <f t="shared" si="9"/>
        <v>0.90683727296007255</v>
      </c>
      <c r="J75" s="2">
        <v>63</v>
      </c>
      <c r="K75" s="2" t="s">
        <v>5</v>
      </c>
      <c r="L75" s="2">
        <f t="shared" si="12"/>
        <v>4.0775934748452807</v>
      </c>
      <c r="M75" s="2">
        <f t="shared" si="13"/>
        <v>7.7666027399225124</v>
      </c>
      <c r="N75" s="2">
        <f t="shared" si="14"/>
        <v>6.9361046225843417</v>
      </c>
      <c r="O75" s="2">
        <f t="shared" si="15"/>
        <v>1.5238297180942586</v>
      </c>
      <c r="P75" s="2">
        <f t="shared" si="10"/>
        <v>1.5238297180942586</v>
      </c>
      <c r="Q75" s="2">
        <f t="shared" si="11"/>
        <v>4</v>
      </c>
    </row>
    <row r="76" spans="1:17" x14ac:dyDescent="0.25">
      <c r="A76" s="2">
        <v>64</v>
      </c>
      <c r="B76" s="2" t="s">
        <v>4</v>
      </c>
      <c r="C76" s="2">
        <v>60</v>
      </c>
      <c r="D76" s="2">
        <v>3</v>
      </c>
      <c r="E76" s="2">
        <v>44655</v>
      </c>
      <c r="F76" s="3">
        <f t="shared" si="7"/>
        <v>1.2265202798573844</v>
      </c>
      <c r="G76" s="3">
        <f t="shared" si="8"/>
        <v>1.2220507905330107</v>
      </c>
      <c r="H76" s="3">
        <f t="shared" si="9"/>
        <v>1.210668600016148</v>
      </c>
      <c r="J76" s="2">
        <v>64</v>
      </c>
      <c r="K76" s="2" t="s">
        <v>4</v>
      </c>
      <c r="L76" s="2">
        <f t="shared" si="12"/>
        <v>8.2699695709506216</v>
      </c>
      <c r="M76" s="2">
        <f t="shared" si="13"/>
        <v>10.193352715147151</v>
      </c>
      <c r="N76" s="2">
        <f t="shared" si="14"/>
        <v>9.1801942250022943</v>
      </c>
      <c r="O76" s="2">
        <f t="shared" si="15"/>
        <v>6.9571763280237002</v>
      </c>
      <c r="P76" s="2">
        <f t="shared" si="10"/>
        <v>6.9571763280237002</v>
      </c>
      <c r="Q76" s="2">
        <f t="shared" si="11"/>
        <v>4</v>
      </c>
    </row>
    <row r="77" spans="1:17" x14ac:dyDescent="0.25">
      <c r="A77" s="2">
        <v>65</v>
      </c>
      <c r="B77" s="2" t="s">
        <v>5</v>
      </c>
      <c r="C77" s="2">
        <v>40</v>
      </c>
      <c r="D77" s="2">
        <v>0</v>
      </c>
      <c r="E77" s="2">
        <v>45667</v>
      </c>
      <c r="F77" s="3">
        <f t="shared" si="7"/>
        <v>-0.22859371461559355</v>
      </c>
      <c r="G77" s="3">
        <f t="shared" si="8"/>
        <v>-1.3609201985481254</v>
      </c>
      <c r="H77" s="3">
        <f t="shared" si="9"/>
        <v>1.3069960758873098</v>
      </c>
      <c r="J77" s="2">
        <v>65</v>
      </c>
      <c r="K77" s="2" t="s">
        <v>5</v>
      </c>
      <c r="L77" s="2">
        <f t="shared" ref="L77:L108" si="16">SUMXMY2($F77:$H77,$C$3:$E$3)</f>
        <v>8.8279302810922644</v>
      </c>
      <c r="M77" s="2">
        <f t="shared" ref="M77:M108" si="17">SUMXMY2($F77:$H77,$C$4:$E$4)</f>
        <v>4.732840463597018</v>
      </c>
      <c r="N77" s="2">
        <f t="shared" ref="N77:N108" si="18">SUMXMY2($F77:$H77,$C$5:$E$5)</f>
        <v>3.6617708527502923</v>
      </c>
      <c r="O77" s="2">
        <f t="shared" ref="O77:O108" si="19">SUMXMY2($F77:$H77,$C$6:$E$6)</f>
        <v>0.96102429712504767</v>
      </c>
      <c r="P77" s="2">
        <f t="shared" si="10"/>
        <v>0.96102429712504767</v>
      </c>
      <c r="Q77" s="2">
        <f t="shared" si="11"/>
        <v>4</v>
      </c>
    </row>
    <row r="78" spans="1:17" x14ac:dyDescent="0.25">
      <c r="A78" s="2">
        <v>66</v>
      </c>
      <c r="B78" s="2" t="s">
        <v>5</v>
      </c>
      <c r="C78" s="2">
        <v>35</v>
      </c>
      <c r="D78" s="2">
        <v>0</v>
      </c>
      <c r="E78" s="2">
        <v>37487</v>
      </c>
      <c r="F78" s="3">
        <f t="shared" ref="F78:F141" si="20">STANDARDIZE(C78,C$9,C$10)</f>
        <v>-0.59237221323383804</v>
      </c>
      <c r="G78" s="3">
        <f t="shared" ref="G78:G141" si="21">STANDARDIZE(D78,D$9,D$10)</f>
        <v>-1.3609201985481254</v>
      </c>
      <c r="H78" s="3">
        <f t="shared" ref="H78:H141" si="22">STANDARDIZE(E78,E$9,E$10)</f>
        <v>0.5283807076796978</v>
      </c>
      <c r="J78" s="2">
        <v>66</v>
      </c>
      <c r="K78" s="2" t="s">
        <v>5</v>
      </c>
      <c r="L78" s="2">
        <f t="shared" si="16"/>
        <v>6.943283817281146</v>
      </c>
      <c r="M78" s="2">
        <f t="shared" si="17"/>
        <v>2.0924969760694152</v>
      </c>
      <c r="N78" s="2">
        <f t="shared" si="18"/>
        <v>1.4895231827536091</v>
      </c>
      <c r="O78" s="2">
        <f t="shared" si="19"/>
        <v>1.9863475373733925</v>
      </c>
      <c r="P78" s="2">
        <f t="shared" ref="P78:P141" si="23">MIN(L78:O78)</f>
        <v>1.4895231827536091</v>
      </c>
      <c r="Q78" s="2">
        <f t="shared" ref="Q78:Q141" si="24">MATCH(P78, L78:O78, 0)</f>
        <v>3</v>
      </c>
    </row>
    <row r="79" spans="1:17" x14ac:dyDescent="0.25">
      <c r="A79" s="2">
        <v>67</v>
      </c>
      <c r="B79" s="2" t="s">
        <v>5</v>
      </c>
      <c r="C79" s="2">
        <v>42</v>
      </c>
      <c r="D79" s="2">
        <v>0</v>
      </c>
      <c r="E79" s="2">
        <v>33662</v>
      </c>
      <c r="F79" s="3">
        <f t="shared" si="20"/>
        <v>-8.3082315168295742E-2</v>
      </c>
      <c r="G79" s="3">
        <f t="shared" si="21"/>
        <v>-1.3609201985481254</v>
      </c>
      <c r="H79" s="3">
        <f t="shared" si="22"/>
        <v>0.16429711557772766</v>
      </c>
      <c r="J79" s="2">
        <v>67</v>
      </c>
      <c r="K79" s="2" t="s">
        <v>5</v>
      </c>
      <c r="L79" s="2">
        <f t="shared" si="16"/>
        <v>4.2289607476689763</v>
      </c>
      <c r="M79" s="2">
        <f t="shared" si="17"/>
        <v>1.7928756293347663</v>
      </c>
      <c r="N79" s="2">
        <f t="shared" si="18"/>
        <v>1.4087852714781002</v>
      </c>
      <c r="O79" s="2">
        <f t="shared" si="19"/>
        <v>1.4236144301066553</v>
      </c>
      <c r="P79" s="2">
        <f t="shared" si="23"/>
        <v>1.4087852714781002</v>
      </c>
      <c r="Q79" s="2">
        <f t="shared" si="24"/>
        <v>3</v>
      </c>
    </row>
    <row r="80" spans="1:17" x14ac:dyDescent="0.25">
      <c r="A80" s="2">
        <v>68</v>
      </c>
      <c r="B80" s="2" t="s">
        <v>4</v>
      </c>
      <c r="C80" s="2">
        <v>18</v>
      </c>
      <c r="D80" s="2">
        <v>3</v>
      </c>
      <c r="E80" s="2">
        <v>38133</v>
      </c>
      <c r="F80" s="3">
        <f t="shared" si="20"/>
        <v>-1.8292191085358693</v>
      </c>
      <c r="G80" s="3">
        <f t="shared" si="21"/>
        <v>1.2220507905330107</v>
      </c>
      <c r="H80" s="3">
        <f t="shared" si="22"/>
        <v>0.58987038101247502</v>
      </c>
      <c r="J80" s="2">
        <v>68</v>
      </c>
      <c r="K80" s="2" t="s">
        <v>4</v>
      </c>
      <c r="L80" s="2">
        <f t="shared" si="16"/>
        <v>15.579324414125072</v>
      </c>
      <c r="M80" s="2">
        <f t="shared" si="17"/>
        <v>5.6318583142347922</v>
      </c>
      <c r="N80" s="2">
        <f t="shared" si="18"/>
        <v>4.9919175407081084</v>
      </c>
      <c r="O80" s="2">
        <f t="shared" si="19"/>
        <v>13.36715944945921</v>
      </c>
      <c r="P80" s="2">
        <f t="shared" si="23"/>
        <v>4.9919175407081084</v>
      </c>
      <c r="Q80" s="2">
        <f t="shared" si="24"/>
        <v>3</v>
      </c>
    </row>
    <row r="81" spans="1:17" x14ac:dyDescent="0.25">
      <c r="A81" s="2">
        <v>69</v>
      </c>
      <c r="B81" s="2" t="s">
        <v>4</v>
      </c>
      <c r="C81" s="2">
        <v>35</v>
      </c>
      <c r="D81" s="2">
        <v>0</v>
      </c>
      <c r="E81" s="2">
        <v>31756</v>
      </c>
      <c r="F81" s="3">
        <f t="shared" si="20"/>
        <v>-0.59237221323383804</v>
      </c>
      <c r="G81" s="3">
        <f t="shared" si="21"/>
        <v>-1.3609201985481254</v>
      </c>
      <c r="H81" s="3">
        <f t="shared" si="22"/>
        <v>-1.7125976329816144E-2</v>
      </c>
      <c r="J81" s="2">
        <v>69</v>
      </c>
      <c r="K81" s="2" t="s">
        <v>4</v>
      </c>
      <c r="L81" s="2">
        <f t="shared" si="16"/>
        <v>5.4736734212437748</v>
      </c>
      <c r="M81" s="2">
        <f t="shared" si="17"/>
        <v>1.1318475065047966</v>
      </c>
      <c r="N81" s="2">
        <f t="shared" si="18"/>
        <v>0.85682690759848879</v>
      </c>
      <c r="O81" s="2">
        <f t="shared" si="19"/>
        <v>2.8521834330001163</v>
      </c>
      <c r="P81" s="2">
        <f t="shared" si="23"/>
        <v>0.85682690759848879</v>
      </c>
      <c r="Q81" s="2">
        <f t="shared" si="24"/>
        <v>3</v>
      </c>
    </row>
    <row r="82" spans="1:17" x14ac:dyDescent="0.25">
      <c r="A82" s="2">
        <v>70</v>
      </c>
      <c r="B82" s="2" t="s">
        <v>5</v>
      </c>
      <c r="C82" s="2">
        <v>18</v>
      </c>
      <c r="D82" s="2">
        <v>1</v>
      </c>
      <c r="E82" s="2">
        <v>17752</v>
      </c>
      <c r="F82" s="3">
        <f t="shared" si="20"/>
        <v>-1.8292191085358693</v>
      </c>
      <c r="G82" s="3">
        <f t="shared" si="21"/>
        <v>-0.49992986885441337</v>
      </c>
      <c r="H82" s="3">
        <f t="shared" si="22"/>
        <v>-1.3501002570607938</v>
      </c>
      <c r="J82" s="2">
        <v>70</v>
      </c>
      <c r="K82" s="2" t="s">
        <v>5</v>
      </c>
      <c r="L82" s="2">
        <f t="shared" si="16"/>
        <v>9.85441420035942</v>
      </c>
      <c r="M82" s="2">
        <f t="shared" si="17"/>
        <v>1.7169520513400474</v>
      </c>
      <c r="N82" s="2">
        <f t="shared" si="18"/>
        <v>2.243302336138262</v>
      </c>
      <c r="O82" s="2">
        <f t="shared" si="19"/>
        <v>12.982516204955587</v>
      </c>
      <c r="P82" s="2">
        <f t="shared" si="23"/>
        <v>1.7169520513400474</v>
      </c>
      <c r="Q82" s="2">
        <f t="shared" si="24"/>
        <v>2</v>
      </c>
    </row>
    <row r="83" spans="1:17" x14ac:dyDescent="0.25">
      <c r="A83" s="2">
        <v>71</v>
      </c>
      <c r="B83" s="2" t="s">
        <v>4</v>
      </c>
      <c r="C83" s="2">
        <v>63</v>
      </c>
      <c r="D83" s="2">
        <v>2</v>
      </c>
      <c r="E83" s="2">
        <v>42043</v>
      </c>
      <c r="F83" s="3">
        <f t="shared" si="20"/>
        <v>1.444787379028331</v>
      </c>
      <c r="G83" s="3">
        <f t="shared" si="21"/>
        <v>0.36106046083929866</v>
      </c>
      <c r="H83" s="3">
        <f t="shared" si="22"/>
        <v>0.96204471960560001</v>
      </c>
      <c r="J83" s="2">
        <v>71</v>
      </c>
      <c r="K83" s="2" t="s">
        <v>4</v>
      </c>
      <c r="L83" s="2">
        <f t="shared" si="16"/>
        <v>4.9790586738751479</v>
      </c>
      <c r="M83" s="2">
        <f t="shared" si="17"/>
        <v>8.0236991820267605</v>
      </c>
      <c r="N83" s="2">
        <f t="shared" si="18"/>
        <v>7.1600108966974005</v>
      </c>
      <c r="O83" s="2">
        <f t="shared" si="19"/>
        <v>3.5021586178532176</v>
      </c>
      <c r="P83" s="2">
        <f t="shared" si="23"/>
        <v>3.5021586178532176</v>
      </c>
      <c r="Q83" s="2">
        <f t="shared" si="24"/>
        <v>4</v>
      </c>
    </row>
    <row r="84" spans="1:17" x14ac:dyDescent="0.25">
      <c r="A84" s="2">
        <v>72</v>
      </c>
      <c r="B84" s="2" t="s">
        <v>4</v>
      </c>
      <c r="C84" s="2">
        <v>35</v>
      </c>
      <c r="D84" s="2">
        <v>0</v>
      </c>
      <c r="E84" s="2">
        <v>42389</v>
      </c>
      <c r="F84" s="3">
        <f t="shared" si="20"/>
        <v>-0.59237221323383804</v>
      </c>
      <c r="G84" s="3">
        <f t="shared" si="21"/>
        <v>-1.3609201985481254</v>
      </c>
      <c r="H84" s="3">
        <f t="shared" si="22"/>
        <v>0.99497881708724234</v>
      </c>
      <c r="J84" s="2">
        <v>72</v>
      </c>
      <c r="K84" s="2" t="s">
        <v>4</v>
      </c>
      <c r="L84" s="2">
        <f t="shared" si="16"/>
        <v>8.6725584703778669</v>
      </c>
      <c r="M84" s="2">
        <f t="shared" si="17"/>
        <v>3.3864328642787815</v>
      </c>
      <c r="N84" s="2">
        <f t="shared" si="18"/>
        <v>2.5029449270098496</v>
      </c>
      <c r="O84" s="2">
        <f t="shared" si="19"/>
        <v>1.7180026263910013</v>
      </c>
      <c r="P84" s="2">
        <f t="shared" si="23"/>
        <v>1.7180026263910013</v>
      </c>
      <c r="Q84" s="2">
        <f t="shared" si="24"/>
        <v>4</v>
      </c>
    </row>
    <row r="85" spans="1:17" x14ac:dyDescent="0.25">
      <c r="A85" s="2">
        <v>73</v>
      </c>
      <c r="B85" s="2" t="s">
        <v>5</v>
      </c>
      <c r="C85" s="2">
        <v>18</v>
      </c>
      <c r="D85" s="2">
        <v>3</v>
      </c>
      <c r="E85" s="2">
        <v>20470</v>
      </c>
      <c r="F85" s="3">
        <f t="shared" si="20"/>
        <v>-1.8292191085358693</v>
      </c>
      <c r="G85" s="3">
        <f t="shared" si="21"/>
        <v>1.2220507905330107</v>
      </c>
      <c r="H85" s="3">
        <f t="shared" si="22"/>
        <v>-1.0913867398495116</v>
      </c>
      <c r="J85" s="2">
        <v>73</v>
      </c>
      <c r="K85" s="2" t="s">
        <v>5</v>
      </c>
      <c r="L85" s="2">
        <f t="shared" si="16"/>
        <v>12.752698907675935</v>
      </c>
      <c r="M85" s="2">
        <f t="shared" si="17"/>
        <v>4.3738555340617378</v>
      </c>
      <c r="N85" s="2">
        <f t="shared" si="18"/>
        <v>4.7446698247219281</v>
      </c>
      <c r="O85" s="2">
        <f t="shared" si="19"/>
        <v>17.738403049564411</v>
      </c>
      <c r="P85" s="2">
        <f t="shared" si="23"/>
        <v>4.3738555340617378</v>
      </c>
      <c r="Q85" s="2">
        <f t="shared" si="24"/>
        <v>2</v>
      </c>
    </row>
    <row r="86" spans="1:17" x14ac:dyDescent="0.25">
      <c r="A86" s="2">
        <v>74</v>
      </c>
      <c r="B86" s="2" t="s">
        <v>5</v>
      </c>
      <c r="C86" s="2">
        <v>30</v>
      </c>
      <c r="D86" s="2">
        <v>1</v>
      </c>
      <c r="E86" s="2">
        <v>34148</v>
      </c>
      <c r="F86" s="3">
        <f t="shared" si="20"/>
        <v>-0.95615071185208245</v>
      </c>
      <c r="G86" s="3">
        <f t="shared" si="21"/>
        <v>-0.49992986885441337</v>
      </c>
      <c r="H86" s="3">
        <f t="shared" si="22"/>
        <v>0.21055714845656623</v>
      </c>
      <c r="J86" s="2">
        <v>74</v>
      </c>
      <c r="K86" s="2" t="s">
        <v>5</v>
      </c>
      <c r="L86" s="2">
        <f t="shared" si="16"/>
        <v>6.782007448726481</v>
      </c>
      <c r="M86" s="2">
        <f t="shared" si="17"/>
        <v>0.74560213116267138</v>
      </c>
      <c r="N86" s="2">
        <f t="shared" si="18"/>
        <v>0.33370070150649095</v>
      </c>
      <c r="O86" s="2">
        <f t="shared" si="19"/>
        <v>4.2448881834412209</v>
      </c>
      <c r="P86" s="2">
        <f t="shared" si="23"/>
        <v>0.33370070150649095</v>
      </c>
      <c r="Q86" s="2">
        <f t="shared" si="24"/>
        <v>3</v>
      </c>
    </row>
    <row r="87" spans="1:17" x14ac:dyDescent="0.25">
      <c r="A87" s="2">
        <v>75</v>
      </c>
      <c r="B87" s="2" t="s">
        <v>5</v>
      </c>
      <c r="C87" s="2">
        <v>56</v>
      </c>
      <c r="D87" s="2">
        <v>3</v>
      </c>
      <c r="E87" s="2">
        <v>16039</v>
      </c>
      <c r="F87" s="3">
        <f t="shared" si="20"/>
        <v>0.93549748096278873</v>
      </c>
      <c r="G87" s="3">
        <f t="shared" si="21"/>
        <v>1.2220507905330107</v>
      </c>
      <c r="H87" s="3">
        <f t="shared" si="22"/>
        <v>-1.5131525951707743</v>
      </c>
      <c r="J87" s="2">
        <v>75</v>
      </c>
      <c r="K87" s="2" t="s">
        <v>5</v>
      </c>
      <c r="L87" s="2">
        <f t="shared" si="16"/>
        <v>3.2754386240761679</v>
      </c>
      <c r="M87" s="2">
        <f t="shared" si="17"/>
        <v>6.5544431004610146</v>
      </c>
      <c r="N87" s="2">
        <f t="shared" si="18"/>
        <v>7.1788188296883808</v>
      </c>
      <c r="O87" s="2">
        <f t="shared" si="19"/>
        <v>13.2852068274556</v>
      </c>
      <c r="P87" s="2">
        <f t="shared" si="23"/>
        <v>3.2754386240761679</v>
      </c>
      <c r="Q87" s="2">
        <f t="shared" si="24"/>
        <v>1</v>
      </c>
    </row>
    <row r="88" spans="1:17" x14ac:dyDescent="0.25">
      <c r="A88" s="2">
        <v>76</v>
      </c>
      <c r="B88" s="2" t="s">
        <v>5</v>
      </c>
      <c r="C88" s="2">
        <v>65</v>
      </c>
      <c r="D88" s="2">
        <v>2</v>
      </c>
      <c r="E88" s="2">
        <v>43194</v>
      </c>
      <c r="F88" s="3">
        <f t="shared" si="20"/>
        <v>1.5902987784756288</v>
      </c>
      <c r="G88" s="3">
        <f t="shared" si="21"/>
        <v>0.36106046083929866</v>
      </c>
      <c r="H88" s="3">
        <f t="shared" si="22"/>
        <v>1.0716029456211209</v>
      </c>
      <c r="J88" s="2">
        <v>76</v>
      </c>
      <c r="K88" s="2" t="s">
        <v>5</v>
      </c>
      <c r="L88" s="2">
        <f t="shared" si="16"/>
        <v>5.5045229967548783</v>
      </c>
      <c r="M88" s="2">
        <f t="shared" si="17"/>
        <v>9.0398049256387143</v>
      </c>
      <c r="N88" s="2">
        <f t="shared" si="18"/>
        <v>8.1102513241751133</v>
      </c>
      <c r="O88" s="2">
        <f t="shared" si="19"/>
        <v>3.7279661679242979</v>
      </c>
      <c r="P88" s="2">
        <f t="shared" si="23"/>
        <v>3.7279661679242979</v>
      </c>
      <c r="Q88" s="2">
        <f t="shared" si="24"/>
        <v>4</v>
      </c>
    </row>
    <row r="89" spans="1:17" x14ac:dyDescent="0.25">
      <c r="A89" s="2">
        <v>77</v>
      </c>
      <c r="B89" s="2" t="s">
        <v>5</v>
      </c>
      <c r="C89" s="2">
        <v>53</v>
      </c>
      <c r="D89" s="2">
        <v>1</v>
      </c>
      <c r="E89" s="2">
        <v>49404</v>
      </c>
      <c r="F89" s="3">
        <f t="shared" si="20"/>
        <v>0.71723038179184206</v>
      </c>
      <c r="G89" s="3">
        <f t="shared" si="21"/>
        <v>-0.49992986885441337</v>
      </c>
      <c r="H89" s="3">
        <f t="shared" si="22"/>
        <v>1.6627033657396137</v>
      </c>
      <c r="J89" s="2">
        <v>77</v>
      </c>
      <c r="K89" s="2" t="s">
        <v>5</v>
      </c>
      <c r="L89" s="2">
        <f t="shared" si="16"/>
        <v>7.9237893876096983</v>
      </c>
      <c r="M89" s="2">
        <f t="shared" si="17"/>
        <v>7.3504118495741704</v>
      </c>
      <c r="N89" s="2">
        <f t="shared" si="18"/>
        <v>6.0654945528945543</v>
      </c>
      <c r="O89" s="2">
        <f t="shared" si="19"/>
        <v>1.1176485060046168</v>
      </c>
      <c r="P89" s="2">
        <f t="shared" si="23"/>
        <v>1.1176485060046168</v>
      </c>
      <c r="Q89" s="2">
        <f t="shared" si="24"/>
        <v>4</v>
      </c>
    </row>
    <row r="90" spans="1:17" x14ac:dyDescent="0.25">
      <c r="A90" s="2">
        <v>78</v>
      </c>
      <c r="B90" s="2" t="s">
        <v>5</v>
      </c>
      <c r="C90" s="2">
        <v>34</v>
      </c>
      <c r="D90" s="2">
        <v>1</v>
      </c>
      <c r="E90" s="2">
        <v>27803</v>
      </c>
      <c r="F90" s="3">
        <f t="shared" si="20"/>
        <v>-0.66512791295748686</v>
      </c>
      <c r="G90" s="3">
        <f t="shared" si="21"/>
        <v>-0.49992986885441337</v>
      </c>
      <c r="H90" s="3">
        <f t="shared" si="22"/>
        <v>-0.39339328079493718</v>
      </c>
      <c r="J90" s="2">
        <v>78</v>
      </c>
      <c r="K90" s="2" t="s">
        <v>5</v>
      </c>
      <c r="L90" s="2">
        <f t="shared" si="16"/>
        <v>4.3460775219034602</v>
      </c>
      <c r="M90" s="2">
        <f t="shared" si="17"/>
        <v>5.8881259590504331E-2</v>
      </c>
      <c r="N90" s="2">
        <f t="shared" si="18"/>
        <v>1.0068822872426808E-2</v>
      </c>
      <c r="O90" s="2">
        <f t="shared" si="19"/>
        <v>4.7333934606116896</v>
      </c>
      <c r="P90" s="2">
        <f t="shared" si="23"/>
        <v>1.0068822872426808E-2</v>
      </c>
      <c r="Q90" s="2">
        <f t="shared" si="24"/>
        <v>3</v>
      </c>
    </row>
    <row r="91" spans="1:17" x14ac:dyDescent="0.25">
      <c r="A91" s="2">
        <v>79</v>
      </c>
      <c r="B91" s="2" t="s">
        <v>4</v>
      </c>
      <c r="C91" s="2">
        <v>64</v>
      </c>
      <c r="D91" s="2">
        <v>0</v>
      </c>
      <c r="E91" s="2">
        <v>38102</v>
      </c>
      <c r="F91" s="3">
        <f t="shared" si="20"/>
        <v>1.5175430787519799</v>
      </c>
      <c r="G91" s="3">
        <f t="shared" si="21"/>
        <v>-1.3609201985481254</v>
      </c>
      <c r="H91" s="3">
        <f t="shared" si="22"/>
        <v>0.58691963817452442</v>
      </c>
      <c r="J91" s="2">
        <v>79</v>
      </c>
      <c r="K91" s="2" t="s">
        <v>4</v>
      </c>
      <c r="L91" s="2">
        <f t="shared" si="16"/>
        <v>3.6056571729227453</v>
      </c>
      <c r="M91" s="2">
        <f t="shared" si="17"/>
        <v>7.2967215190646506</v>
      </c>
      <c r="N91" s="2">
        <f t="shared" si="18"/>
        <v>6.658554702792669</v>
      </c>
      <c r="O91" s="2">
        <f t="shared" si="19"/>
        <v>0.85423536227727348</v>
      </c>
      <c r="P91" s="2">
        <f t="shared" si="23"/>
        <v>0.85423536227727348</v>
      </c>
      <c r="Q91" s="2">
        <f t="shared" si="24"/>
        <v>4</v>
      </c>
    </row>
    <row r="92" spans="1:17" x14ac:dyDescent="0.25">
      <c r="A92" s="2">
        <v>80</v>
      </c>
      <c r="B92" s="2" t="s">
        <v>5</v>
      </c>
      <c r="C92" s="2">
        <v>55</v>
      </c>
      <c r="D92" s="2">
        <v>3</v>
      </c>
      <c r="E92" s="2">
        <v>49174</v>
      </c>
      <c r="F92" s="3">
        <f t="shared" si="20"/>
        <v>0.86274178123913992</v>
      </c>
      <c r="G92" s="3">
        <f t="shared" si="21"/>
        <v>1.2220507905330107</v>
      </c>
      <c r="H92" s="3">
        <f t="shared" si="22"/>
        <v>1.640810757587077</v>
      </c>
      <c r="J92" s="2">
        <v>80</v>
      </c>
      <c r="K92" s="2" t="s">
        <v>5</v>
      </c>
      <c r="L92" s="2">
        <f t="shared" si="16"/>
        <v>10.620682662625104</v>
      </c>
      <c r="M92" s="2">
        <f t="shared" si="17"/>
        <v>10.660590942365751</v>
      </c>
      <c r="N92" s="2">
        <f t="shared" si="18"/>
        <v>9.3888352640274686</v>
      </c>
      <c r="O92" s="2">
        <f t="shared" si="19"/>
        <v>7.0428752714033722</v>
      </c>
      <c r="P92" s="2">
        <f t="shared" si="23"/>
        <v>7.0428752714033722</v>
      </c>
      <c r="Q92" s="2">
        <f t="shared" si="24"/>
        <v>4</v>
      </c>
    </row>
    <row r="93" spans="1:17" x14ac:dyDescent="0.25">
      <c r="A93" s="2">
        <v>81</v>
      </c>
      <c r="B93" s="2" t="s">
        <v>5</v>
      </c>
      <c r="C93" s="2">
        <v>37</v>
      </c>
      <c r="D93" s="2">
        <v>1</v>
      </c>
      <c r="E93" s="2">
        <v>25949</v>
      </c>
      <c r="F93" s="3">
        <f t="shared" si="20"/>
        <v>-0.44686081378654025</v>
      </c>
      <c r="G93" s="3">
        <f t="shared" si="21"/>
        <v>-0.49992986885441337</v>
      </c>
      <c r="H93" s="3">
        <f t="shared" si="22"/>
        <v>-0.56986673955495093</v>
      </c>
      <c r="J93" s="2">
        <v>81</v>
      </c>
      <c r="K93" s="2" t="s">
        <v>5</v>
      </c>
      <c r="L93" s="2">
        <f t="shared" si="16"/>
        <v>3.3209768118592309</v>
      </c>
      <c r="M93" s="2">
        <f t="shared" si="17"/>
        <v>8.7721148143422606E-2</v>
      </c>
      <c r="N93" s="2">
        <f t="shared" si="18"/>
        <v>0.14500280014201061</v>
      </c>
      <c r="O93" s="2">
        <f t="shared" si="19"/>
        <v>4.7179011958394446</v>
      </c>
      <c r="P93" s="2">
        <f t="shared" si="23"/>
        <v>8.7721148143422606E-2</v>
      </c>
      <c r="Q93" s="2">
        <f t="shared" si="24"/>
        <v>2</v>
      </c>
    </row>
    <row r="94" spans="1:17" x14ac:dyDescent="0.25">
      <c r="A94" s="2">
        <v>82</v>
      </c>
      <c r="B94" s="2" t="s">
        <v>5</v>
      </c>
      <c r="C94" s="2">
        <v>54</v>
      </c>
      <c r="D94" s="2">
        <v>2</v>
      </c>
      <c r="E94" s="2">
        <v>39302</v>
      </c>
      <c r="F94" s="3">
        <f t="shared" si="20"/>
        <v>0.78998608151549099</v>
      </c>
      <c r="G94" s="3">
        <f t="shared" si="21"/>
        <v>0.36106046083929866</v>
      </c>
      <c r="H94" s="3">
        <f t="shared" si="22"/>
        <v>0.70114194157906407</v>
      </c>
      <c r="J94" s="2">
        <v>82</v>
      </c>
      <c r="K94" s="2" t="s">
        <v>5</v>
      </c>
      <c r="L94" s="2">
        <f t="shared" si="16"/>
        <v>4.2138396218417657</v>
      </c>
      <c r="M94" s="2">
        <f t="shared" si="17"/>
        <v>4.8340344592243163</v>
      </c>
      <c r="N94" s="2">
        <f t="shared" si="18"/>
        <v>4.1271983298671149</v>
      </c>
      <c r="O94" s="2">
        <f t="shared" si="19"/>
        <v>3.0916791505564896</v>
      </c>
      <c r="P94" s="2">
        <f t="shared" si="23"/>
        <v>3.0916791505564896</v>
      </c>
      <c r="Q94" s="2">
        <f t="shared" si="24"/>
        <v>4</v>
      </c>
    </row>
    <row r="95" spans="1:17" x14ac:dyDescent="0.25">
      <c r="A95" s="2">
        <v>83</v>
      </c>
      <c r="B95" s="2" t="s">
        <v>5</v>
      </c>
      <c r="C95" s="2">
        <v>57</v>
      </c>
      <c r="D95" s="2">
        <v>2</v>
      </c>
      <c r="E95" s="2">
        <v>32691</v>
      </c>
      <c r="F95" s="3">
        <f t="shared" si="20"/>
        <v>1.0082531806864377</v>
      </c>
      <c r="G95" s="3">
        <f t="shared" si="21"/>
        <v>0.36106046083929866</v>
      </c>
      <c r="H95" s="3">
        <f t="shared" si="22"/>
        <v>7.1872235072887661E-2</v>
      </c>
      <c r="J95" s="2">
        <v>83</v>
      </c>
      <c r="K95" s="2" t="s">
        <v>5</v>
      </c>
      <c r="L95" s="2">
        <f t="shared" si="16"/>
        <v>2.1791700600400428</v>
      </c>
      <c r="M95" s="2">
        <f t="shared" si="17"/>
        <v>4.275767043259469</v>
      </c>
      <c r="N95" s="2">
        <f t="shared" si="18"/>
        <v>3.94724160457426</v>
      </c>
      <c r="O95" s="2">
        <f t="shared" si="19"/>
        <v>4.005148484113314</v>
      </c>
      <c r="P95" s="2">
        <f t="shared" si="23"/>
        <v>2.1791700600400428</v>
      </c>
      <c r="Q95" s="2">
        <f t="shared" si="24"/>
        <v>1</v>
      </c>
    </row>
    <row r="96" spans="1:17" x14ac:dyDescent="0.25">
      <c r="A96" s="2">
        <v>84</v>
      </c>
      <c r="B96" s="2" t="s">
        <v>4</v>
      </c>
      <c r="C96" s="2">
        <v>53</v>
      </c>
      <c r="D96" s="2">
        <v>0</v>
      </c>
      <c r="E96" s="2">
        <v>23378</v>
      </c>
      <c r="F96" s="3">
        <f t="shared" si="20"/>
        <v>0.71723038179184206</v>
      </c>
      <c r="G96" s="3">
        <f t="shared" si="21"/>
        <v>-1.3609201985481254</v>
      </c>
      <c r="H96" s="3">
        <f t="shared" si="22"/>
        <v>-0.81458802459917712</v>
      </c>
      <c r="J96" s="2">
        <v>84</v>
      </c>
      <c r="K96" s="2" t="s">
        <v>4</v>
      </c>
      <c r="L96" s="2">
        <f t="shared" si="16"/>
        <v>1.1566989544960995</v>
      </c>
      <c r="M96" s="2">
        <f t="shared" si="17"/>
        <v>2.8946487716132263</v>
      </c>
      <c r="N96" s="2">
        <f t="shared" si="18"/>
        <v>3.0990544268968994</v>
      </c>
      <c r="O96" s="2">
        <f t="shared" si="19"/>
        <v>3.4738340722047742</v>
      </c>
      <c r="P96" s="2">
        <f t="shared" si="23"/>
        <v>1.1566989544960995</v>
      </c>
      <c r="Q96" s="2">
        <f t="shared" si="24"/>
        <v>1</v>
      </c>
    </row>
    <row r="97" spans="1:17" x14ac:dyDescent="0.25">
      <c r="A97" s="2">
        <v>85</v>
      </c>
      <c r="B97" s="2" t="s">
        <v>5</v>
      </c>
      <c r="C97" s="2">
        <v>33</v>
      </c>
      <c r="D97" s="2">
        <v>2</v>
      </c>
      <c r="E97" s="2">
        <v>44997</v>
      </c>
      <c r="F97" s="3">
        <f t="shared" si="20"/>
        <v>-0.73788361268113578</v>
      </c>
      <c r="G97" s="3">
        <f t="shared" si="21"/>
        <v>0.36106046083929866</v>
      </c>
      <c r="H97" s="3">
        <f t="shared" si="22"/>
        <v>1.2432219564864417</v>
      </c>
      <c r="J97" s="2">
        <v>85</v>
      </c>
      <c r="K97" s="2" t="s">
        <v>5</v>
      </c>
      <c r="L97" s="2">
        <f t="shared" si="16"/>
        <v>10.341721317179314</v>
      </c>
      <c r="M97" s="2">
        <f t="shared" si="17"/>
        <v>4.2311235238829763</v>
      </c>
      <c r="N97" s="2">
        <f t="shared" si="18"/>
        <v>3.1983942795088325</v>
      </c>
      <c r="O97" s="2">
        <f t="shared" si="19"/>
        <v>5.1202052959400062</v>
      </c>
      <c r="P97" s="2">
        <f t="shared" si="23"/>
        <v>3.1983942795088325</v>
      </c>
      <c r="Q97" s="2">
        <f t="shared" si="24"/>
        <v>3</v>
      </c>
    </row>
    <row r="98" spans="1:17" x14ac:dyDescent="0.25">
      <c r="A98" s="2">
        <v>86</v>
      </c>
      <c r="B98" s="2" t="s">
        <v>4</v>
      </c>
      <c r="C98" s="2">
        <v>41</v>
      </c>
      <c r="D98" s="2">
        <v>3</v>
      </c>
      <c r="E98" s="2">
        <v>21718</v>
      </c>
      <c r="F98" s="3">
        <f t="shared" si="20"/>
        <v>-0.15583801489194465</v>
      </c>
      <c r="G98" s="3">
        <f t="shared" si="21"/>
        <v>1.2220507905330107</v>
      </c>
      <c r="H98" s="3">
        <f t="shared" si="22"/>
        <v>-0.97259554430879036</v>
      </c>
      <c r="J98" s="2">
        <v>86</v>
      </c>
      <c r="K98" s="2" t="s">
        <v>4</v>
      </c>
      <c r="L98" s="2">
        <f t="shared" si="16"/>
        <v>5.0966854763534473</v>
      </c>
      <c r="M98" s="2">
        <f t="shared" si="17"/>
        <v>3.4248979154258508</v>
      </c>
      <c r="N98" s="2">
        <f t="shared" si="18"/>
        <v>3.7242961204774119</v>
      </c>
      <c r="O98" s="2">
        <f t="shared" si="19"/>
        <v>11.521783924733244</v>
      </c>
      <c r="P98" s="2">
        <f t="shared" si="23"/>
        <v>3.4248979154258508</v>
      </c>
      <c r="Q98" s="2">
        <f t="shared" si="24"/>
        <v>2</v>
      </c>
    </row>
    <row r="99" spans="1:17" x14ac:dyDescent="0.25">
      <c r="A99" s="2">
        <v>87</v>
      </c>
      <c r="B99" s="2" t="s">
        <v>4</v>
      </c>
      <c r="C99" s="2">
        <v>29</v>
      </c>
      <c r="D99" s="2">
        <v>3</v>
      </c>
      <c r="E99" s="2">
        <v>21338</v>
      </c>
      <c r="F99" s="3">
        <f t="shared" si="20"/>
        <v>-1.0289064115757314</v>
      </c>
      <c r="G99" s="3">
        <f t="shared" si="21"/>
        <v>1.2220507905330107</v>
      </c>
      <c r="H99" s="3">
        <f t="shared" si="22"/>
        <v>-1.0087659403868945</v>
      </c>
      <c r="J99" s="2">
        <v>87</v>
      </c>
      <c r="K99" s="2" t="s">
        <v>4</v>
      </c>
      <c r="L99" s="2">
        <f t="shared" si="16"/>
        <v>8.3924768343006217</v>
      </c>
      <c r="M99" s="2">
        <f t="shared" si="17"/>
        <v>3.1972771464389051</v>
      </c>
      <c r="N99" s="2">
        <f t="shared" si="18"/>
        <v>3.5184206339674526</v>
      </c>
      <c r="O99" s="2">
        <f t="shared" si="19"/>
        <v>13.956098278736659</v>
      </c>
      <c r="P99" s="2">
        <f t="shared" si="23"/>
        <v>3.1972771464389051</v>
      </c>
      <c r="Q99" s="2">
        <f t="shared" si="24"/>
        <v>2</v>
      </c>
    </row>
    <row r="100" spans="1:17" x14ac:dyDescent="0.25">
      <c r="A100" s="2">
        <v>88</v>
      </c>
      <c r="B100" s="2" t="s">
        <v>5</v>
      </c>
      <c r="C100" s="2">
        <v>37</v>
      </c>
      <c r="D100" s="2">
        <v>1</v>
      </c>
      <c r="E100" s="2">
        <v>36595</v>
      </c>
      <c r="F100" s="3">
        <f t="shared" si="20"/>
        <v>-0.44686081378654025</v>
      </c>
      <c r="G100" s="3">
        <f t="shared" si="21"/>
        <v>-0.49992986885441337</v>
      </c>
      <c r="H100" s="3">
        <f t="shared" si="22"/>
        <v>0.44347546214899003</v>
      </c>
      <c r="J100" s="2">
        <v>88</v>
      </c>
      <c r="K100" s="2" t="s">
        <v>5</v>
      </c>
      <c r="L100" s="2">
        <f t="shared" si="16"/>
        <v>5.4047956802756811</v>
      </c>
      <c r="M100" s="2">
        <f t="shared" si="17"/>
        <v>1.2260858160313577</v>
      </c>
      <c r="N100" s="2">
        <f t="shared" si="18"/>
        <v>0.67415621210889876</v>
      </c>
      <c r="O100" s="2">
        <f t="shared" si="19"/>
        <v>2.4633565638099078</v>
      </c>
      <c r="P100" s="2">
        <f t="shared" si="23"/>
        <v>0.67415621210889876</v>
      </c>
      <c r="Q100" s="2">
        <f t="shared" si="24"/>
        <v>3</v>
      </c>
    </row>
    <row r="101" spans="1:17" x14ac:dyDescent="0.25">
      <c r="A101" s="2">
        <v>89</v>
      </c>
      <c r="B101" s="2" t="s">
        <v>4</v>
      </c>
      <c r="C101" s="2">
        <v>39</v>
      </c>
      <c r="D101" s="2">
        <v>1</v>
      </c>
      <c r="E101" s="2">
        <v>32705</v>
      </c>
      <c r="F101" s="3">
        <f t="shared" si="20"/>
        <v>-0.30134941433924245</v>
      </c>
      <c r="G101" s="3">
        <f t="shared" si="21"/>
        <v>-0.49992986885441337</v>
      </c>
      <c r="H101" s="3">
        <f t="shared" si="22"/>
        <v>7.3204828612607298E-2</v>
      </c>
      <c r="J101" s="2">
        <v>89</v>
      </c>
      <c r="K101" s="2" t="s">
        <v>4</v>
      </c>
      <c r="L101" s="2">
        <f t="shared" si="16"/>
        <v>3.9182751729954965</v>
      </c>
      <c r="M101" s="2">
        <f t="shared" si="17"/>
        <v>0.67788986163295906</v>
      </c>
      <c r="N101" s="2">
        <f t="shared" si="18"/>
        <v>0.34856328096175626</v>
      </c>
      <c r="O101" s="2">
        <f t="shared" si="19"/>
        <v>2.7314428950068348</v>
      </c>
      <c r="P101" s="2">
        <f t="shared" si="23"/>
        <v>0.34856328096175626</v>
      </c>
      <c r="Q101" s="2">
        <f t="shared" si="24"/>
        <v>3</v>
      </c>
    </row>
    <row r="102" spans="1:17" x14ac:dyDescent="0.25">
      <c r="A102" s="2">
        <v>90</v>
      </c>
      <c r="B102" s="2" t="s">
        <v>4</v>
      </c>
      <c r="C102" s="2">
        <v>58</v>
      </c>
      <c r="D102" s="2">
        <v>0</v>
      </c>
      <c r="E102" s="2">
        <v>27227</v>
      </c>
      <c r="F102" s="3">
        <f t="shared" si="20"/>
        <v>1.0810088804100866</v>
      </c>
      <c r="G102" s="3">
        <f t="shared" si="21"/>
        <v>-1.3609201985481254</v>
      </c>
      <c r="H102" s="3">
        <f t="shared" si="22"/>
        <v>-0.4482199864291162</v>
      </c>
      <c r="J102" s="2">
        <v>90</v>
      </c>
      <c r="K102" s="2" t="s">
        <v>4</v>
      </c>
      <c r="L102" s="2">
        <f t="shared" si="16"/>
        <v>1.2026083471119184</v>
      </c>
      <c r="M102" s="2">
        <f t="shared" si="17"/>
        <v>4.0808843578205058</v>
      </c>
      <c r="N102" s="2">
        <f t="shared" si="18"/>
        <v>4.0650331913833346</v>
      </c>
      <c r="O102" s="2">
        <f t="shared" si="19"/>
        <v>2.374704469048897</v>
      </c>
      <c r="P102" s="2">
        <f t="shared" si="23"/>
        <v>1.2026083471119184</v>
      </c>
      <c r="Q102" s="2">
        <f t="shared" si="24"/>
        <v>1</v>
      </c>
    </row>
    <row r="103" spans="1:17" x14ac:dyDescent="0.25">
      <c r="A103" s="2">
        <v>91</v>
      </c>
      <c r="B103" s="2" t="s">
        <v>4</v>
      </c>
      <c r="C103" s="2">
        <v>57</v>
      </c>
      <c r="D103" s="2">
        <v>2</v>
      </c>
      <c r="E103" s="2">
        <v>50003</v>
      </c>
      <c r="F103" s="3">
        <f t="shared" si="20"/>
        <v>1.0082531806864377</v>
      </c>
      <c r="G103" s="3">
        <f t="shared" si="21"/>
        <v>0.36106046083929866</v>
      </c>
      <c r="H103" s="3">
        <f t="shared" si="22"/>
        <v>1.7197193321890465</v>
      </c>
      <c r="J103" s="2">
        <v>91</v>
      </c>
      <c r="K103" s="2" t="s">
        <v>4</v>
      </c>
      <c r="L103" s="2">
        <f t="shared" si="16"/>
        <v>8.7283159655545806</v>
      </c>
      <c r="M103" s="2">
        <f t="shared" si="17"/>
        <v>9.2874619700449408</v>
      </c>
      <c r="N103" s="2">
        <f t="shared" si="18"/>
        <v>7.9682672412502864</v>
      </c>
      <c r="O103" s="2">
        <f t="shared" si="19"/>
        <v>3.4994616900485811</v>
      </c>
      <c r="P103" s="2">
        <f t="shared" si="23"/>
        <v>3.4994616900485811</v>
      </c>
      <c r="Q103" s="2">
        <f t="shared" si="24"/>
        <v>4</v>
      </c>
    </row>
    <row r="104" spans="1:17" x14ac:dyDescent="0.25">
      <c r="A104" s="2">
        <v>92</v>
      </c>
      <c r="B104" s="2" t="s">
        <v>4</v>
      </c>
      <c r="C104" s="2">
        <v>34</v>
      </c>
      <c r="D104" s="2">
        <v>1</v>
      </c>
      <c r="E104" s="2">
        <v>22958</v>
      </c>
      <c r="F104" s="3">
        <f t="shared" si="20"/>
        <v>-0.66512791295748686</v>
      </c>
      <c r="G104" s="3">
        <f t="shared" si="21"/>
        <v>-0.49992986885441337</v>
      </c>
      <c r="H104" s="3">
        <f t="shared" si="22"/>
        <v>-0.85456583079076609</v>
      </c>
      <c r="J104" s="2">
        <v>92</v>
      </c>
      <c r="K104" s="2" t="s">
        <v>4</v>
      </c>
      <c r="L104" s="2">
        <f t="shared" si="16"/>
        <v>3.9149667959879011</v>
      </c>
      <c r="M104" s="2">
        <f t="shared" si="17"/>
        <v>5.8047219900819423E-2</v>
      </c>
      <c r="N104" s="2">
        <f t="shared" si="18"/>
        <v>0.28648713476431936</v>
      </c>
      <c r="O104" s="2">
        <f t="shared" si="19"/>
        <v>6.276674164309207</v>
      </c>
      <c r="P104" s="2">
        <f t="shared" si="23"/>
        <v>5.8047219900819423E-2</v>
      </c>
      <c r="Q104" s="2">
        <f t="shared" si="24"/>
        <v>2</v>
      </c>
    </row>
    <row r="105" spans="1:17" x14ac:dyDescent="0.25">
      <c r="A105" s="2">
        <v>93</v>
      </c>
      <c r="B105" s="2" t="s">
        <v>4</v>
      </c>
      <c r="C105" s="2">
        <v>21</v>
      </c>
      <c r="D105" s="2">
        <v>0</v>
      </c>
      <c r="E105" s="2">
        <v>15017</v>
      </c>
      <c r="F105" s="3">
        <f t="shared" si="20"/>
        <v>-1.6109520093649226</v>
      </c>
      <c r="G105" s="3">
        <f t="shared" si="21"/>
        <v>-1.3609201985481254</v>
      </c>
      <c r="H105" s="3">
        <f t="shared" si="22"/>
        <v>-1.6104319235703073</v>
      </c>
      <c r="J105" s="2">
        <v>93</v>
      </c>
      <c r="K105" s="2" t="s">
        <v>4</v>
      </c>
      <c r="L105" s="2">
        <f t="shared" si="16"/>
        <v>9.4801391982142658</v>
      </c>
      <c r="M105" s="2">
        <f t="shared" si="17"/>
        <v>2.4748578460510693</v>
      </c>
      <c r="N105" s="2">
        <f t="shared" si="18"/>
        <v>3.157716940256015</v>
      </c>
      <c r="O105" s="2">
        <f t="shared" si="19"/>
        <v>12.494258258826349</v>
      </c>
      <c r="P105" s="2">
        <f t="shared" si="23"/>
        <v>2.4748578460510693</v>
      </c>
      <c r="Q105" s="2">
        <f t="shared" si="24"/>
        <v>2</v>
      </c>
    </row>
    <row r="106" spans="1:17" x14ac:dyDescent="0.25">
      <c r="A106" s="2">
        <v>94</v>
      </c>
      <c r="B106" s="2" t="s">
        <v>5</v>
      </c>
      <c r="C106" s="2">
        <v>37</v>
      </c>
      <c r="D106" s="2">
        <v>3</v>
      </c>
      <c r="E106" s="2">
        <v>15181</v>
      </c>
      <c r="F106" s="3">
        <f t="shared" si="20"/>
        <v>-0.44686081378654025</v>
      </c>
      <c r="G106" s="3">
        <f t="shared" si="21"/>
        <v>1.2220507905330107</v>
      </c>
      <c r="H106" s="3">
        <f t="shared" si="22"/>
        <v>-1.59482154210502</v>
      </c>
      <c r="J106" s="2">
        <v>94</v>
      </c>
      <c r="K106" s="2" t="s">
        <v>5</v>
      </c>
      <c r="L106" s="2">
        <f t="shared" si="16"/>
        <v>6.2676576925783829</v>
      </c>
      <c r="M106" s="2">
        <f t="shared" si="17"/>
        <v>3.9906908538946104</v>
      </c>
      <c r="N106" s="2">
        <f t="shared" si="18"/>
        <v>4.6641651419779091</v>
      </c>
      <c r="O106" s="2">
        <f t="shared" si="19"/>
        <v>15.01787932628887</v>
      </c>
      <c r="P106" s="2">
        <f t="shared" si="23"/>
        <v>3.9906908538946104</v>
      </c>
      <c r="Q106" s="2">
        <f t="shared" si="24"/>
        <v>2</v>
      </c>
    </row>
    <row r="107" spans="1:17" x14ac:dyDescent="0.25">
      <c r="A107" s="2">
        <v>95</v>
      </c>
      <c r="B107" s="2" t="s">
        <v>5</v>
      </c>
      <c r="C107" s="2">
        <v>52</v>
      </c>
      <c r="D107" s="2">
        <v>2</v>
      </c>
      <c r="E107" s="2">
        <v>18981</v>
      </c>
      <c r="F107" s="3">
        <f t="shared" si="20"/>
        <v>0.64447468206819325</v>
      </c>
      <c r="G107" s="3">
        <f t="shared" si="21"/>
        <v>0.36106046083929866</v>
      </c>
      <c r="H107" s="3">
        <f t="shared" si="22"/>
        <v>-1.2331175813239779</v>
      </c>
      <c r="J107" s="2">
        <v>95</v>
      </c>
      <c r="K107" s="2" t="s">
        <v>5</v>
      </c>
      <c r="L107" s="2">
        <f t="shared" si="16"/>
        <v>1.1901567184756461</v>
      </c>
      <c r="M107" s="2">
        <f t="shared" si="17"/>
        <v>3.0221671165398041</v>
      </c>
      <c r="N107" s="2">
        <f t="shared" si="18"/>
        <v>3.4781885798532386</v>
      </c>
      <c r="O107" s="2">
        <f t="shared" si="19"/>
        <v>8.1796414009448739</v>
      </c>
      <c r="P107" s="2">
        <f t="shared" si="23"/>
        <v>1.1901567184756461</v>
      </c>
      <c r="Q107" s="2">
        <f t="shared" si="24"/>
        <v>1</v>
      </c>
    </row>
    <row r="108" spans="1:17" x14ac:dyDescent="0.25">
      <c r="A108" s="2">
        <v>96</v>
      </c>
      <c r="B108" s="2" t="s">
        <v>4</v>
      </c>
      <c r="C108" s="2">
        <v>49</v>
      </c>
      <c r="D108" s="2">
        <v>0</v>
      </c>
      <c r="E108" s="2">
        <v>19591</v>
      </c>
      <c r="F108" s="3">
        <f t="shared" si="20"/>
        <v>0.42620758289724653</v>
      </c>
      <c r="G108" s="3">
        <f t="shared" si="21"/>
        <v>-1.3609201985481254</v>
      </c>
      <c r="H108" s="3">
        <f t="shared" si="22"/>
        <v>-1.1750545770933369</v>
      </c>
      <c r="J108" s="2">
        <v>96</v>
      </c>
      <c r="K108" s="2" t="s">
        <v>4</v>
      </c>
      <c r="L108" s="2">
        <f t="shared" si="16"/>
        <v>1.5105530801031444</v>
      </c>
      <c r="M108" s="2">
        <f t="shared" si="17"/>
        <v>2.3991005261470359</v>
      </c>
      <c r="N108" s="2">
        <f t="shared" si="18"/>
        <v>2.8202150886421502</v>
      </c>
      <c r="O108" s="2">
        <f t="shared" si="19"/>
        <v>5.0321557729390092</v>
      </c>
      <c r="P108" s="2">
        <f t="shared" si="23"/>
        <v>1.5105530801031444</v>
      </c>
      <c r="Q108" s="2">
        <f t="shared" si="24"/>
        <v>1</v>
      </c>
    </row>
    <row r="109" spans="1:17" x14ac:dyDescent="0.25">
      <c r="A109" s="2">
        <v>97</v>
      </c>
      <c r="B109" s="2" t="s">
        <v>5</v>
      </c>
      <c r="C109" s="2">
        <v>58</v>
      </c>
      <c r="D109" s="2">
        <v>3</v>
      </c>
      <c r="E109" s="2">
        <v>25990</v>
      </c>
      <c r="F109" s="3">
        <f t="shared" si="20"/>
        <v>1.0810088804100866</v>
      </c>
      <c r="G109" s="3">
        <f t="shared" si="21"/>
        <v>1.2220507905330107</v>
      </c>
      <c r="H109" s="3">
        <f t="shared" si="22"/>
        <v>-0.56596414418862917</v>
      </c>
      <c r="J109" s="2">
        <v>97</v>
      </c>
      <c r="K109" s="2" t="s">
        <v>5</v>
      </c>
      <c r="L109" s="2">
        <f t="shared" ref="L109:L140" si="25">SUMXMY2($F109:$H109,$C$3:$E$3)</f>
        <v>3.2889268219158669</v>
      </c>
      <c r="M109" s="2">
        <f t="shared" ref="M109:M140" si="26">SUMXMY2($F109:$H109,$C$4:$E$4)</f>
        <v>6.277058820418346</v>
      </c>
      <c r="N109" s="2">
        <f t="shared" ref="N109:N140" si="27">SUMXMY2($F109:$H109,$C$5:$E$5)</f>
        <v>6.331994270886522</v>
      </c>
      <c r="O109" s="2">
        <f t="shared" ref="O109:O140" si="28">SUMXMY2($F109:$H109,$C$6:$E$6)</f>
        <v>9.4129402998354497</v>
      </c>
      <c r="P109" s="2">
        <f t="shared" si="23"/>
        <v>3.2889268219158669</v>
      </c>
      <c r="Q109" s="2">
        <f t="shared" si="24"/>
        <v>1</v>
      </c>
    </row>
    <row r="110" spans="1:17" x14ac:dyDescent="0.25">
      <c r="A110" s="2">
        <v>98</v>
      </c>
      <c r="B110" s="2" t="s">
        <v>5</v>
      </c>
      <c r="C110" s="2">
        <v>22</v>
      </c>
      <c r="D110" s="2">
        <v>3</v>
      </c>
      <c r="E110" s="2">
        <v>22321</v>
      </c>
      <c r="F110" s="3">
        <f t="shared" si="20"/>
        <v>-1.5381963096412736</v>
      </c>
      <c r="G110" s="3">
        <f t="shared" si="21"/>
        <v>1.2220507905330107</v>
      </c>
      <c r="H110" s="3">
        <f t="shared" si="22"/>
        <v>-0.91519883684800918</v>
      </c>
      <c r="J110" s="2">
        <v>98</v>
      </c>
      <c r="K110" s="2" t="s">
        <v>5</v>
      </c>
      <c r="L110" s="2">
        <f t="shared" si="25"/>
        <v>11.047508560572895</v>
      </c>
      <c r="M110" s="2">
        <f t="shared" si="26"/>
        <v>3.690000615727143</v>
      </c>
      <c r="N110" s="2">
        <f t="shared" si="27"/>
        <v>3.9548924909533807</v>
      </c>
      <c r="O110" s="2">
        <f t="shared" si="28"/>
        <v>15.617686676917446</v>
      </c>
      <c r="P110" s="2">
        <f t="shared" si="23"/>
        <v>3.690000615727143</v>
      </c>
      <c r="Q110" s="2">
        <f t="shared" si="24"/>
        <v>2</v>
      </c>
    </row>
    <row r="111" spans="1:17" x14ac:dyDescent="0.25">
      <c r="A111" s="2">
        <v>99</v>
      </c>
      <c r="B111" s="2" t="s">
        <v>5</v>
      </c>
      <c r="C111" s="2">
        <v>57</v>
      </c>
      <c r="D111" s="2">
        <v>1</v>
      </c>
      <c r="E111" s="2">
        <v>28553</v>
      </c>
      <c r="F111" s="3">
        <f t="shared" si="20"/>
        <v>1.0082531806864377</v>
      </c>
      <c r="G111" s="3">
        <f t="shared" si="21"/>
        <v>-0.49992986885441337</v>
      </c>
      <c r="H111" s="3">
        <f t="shared" si="22"/>
        <v>-0.32200434116709992</v>
      </c>
      <c r="J111" s="2">
        <v>99</v>
      </c>
      <c r="K111" s="2" t="s">
        <v>5</v>
      </c>
      <c r="L111" s="2">
        <f t="shared" si="25"/>
        <v>0.6766435448787459</v>
      </c>
      <c r="M111" s="2">
        <f t="shared" si="26"/>
        <v>3.1407296772421698</v>
      </c>
      <c r="N111" s="2">
        <f t="shared" si="27"/>
        <v>3.0489989198458294</v>
      </c>
      <c r="O111" s="2">
        <f t="shared" si="28"/>
        <v>2.7062943333078744</v>
      </c>
      <c r="P111" s="2">
        <f t="shared" si="23"/>
        <v>0.6766435448787459</v>
      </c>
      <c r="Q111" s="2">
        <f t="shared" si="24"/>
        <v>1</v>
      </c>
    </row>
    <row r="112" spans="1:17" x14ac:dyDescent="0.25">
      <c r="A112" s="2">
        <v>100</v>
      </c>
      <c r="B112" s="2" t="s">
        <v>5</v>
      </c>
      <c r="C112" s="2">
        <v>20</v>
      </c>
      <c r="D112" s="2">
        <v>0</v>
      </c>
      <c r="E112" s="2">
        <v>25436</v>
      </c>
      <c r="F112" s="3">
        <f t="shared" si="20"/>
        <v>-1.6837077090885715</v>
      </c>
      <c r="G112" s="3">
        <f t="shared" si="21"/>
        <v>-1.3609201985481254</v>
      </c>
      <c r="H112" s="3">
        <f t="shared" si="22"/>
        <v>-0.6186967742603916</v>
      </c>
      <c r="J112" s="2">
        <v>100</v>
      </c>
      <c r="K112" s="2" t="s">
        <v>5</v>
      </c>
      <c r="L112" s="2">
        <f t="shared" si="25"/>
        <v>9.8629318382636519</v>
      </c>
      <c r="M112" s="2">
        <f t="shared" si="26"/>
        <v>1.6359258486527402</v>
      </c>
      <c r="N112" s="2">
        <f t="shared" si="27"/>
        <v>1.72256363199526</v>
      </c>
      <c r="O112" s="2">
        <f t="shared" si="28"/>
        <v>8.5464981556864643</v>
      </c>
      <c r="P112" s="2">
        <f t="shared" si="23"/>
        <v>1.6359258486527402</v>
      </c>
      <c r="Q112" s="2">
        <f t="shared" si="24"/>
        <v>2</v>
      </c>
    </row>
    <row r="113" spans="1:17" x14ac:dyDescent="0.25">
      <c r="A113" s="2">
        <v>101</v>
      </c>
      <c r="B113" s="2" t="s">
        <v>5</v>
      </c>
      <c r="C113" s="2">
        <v>58</v>
      </c>
      <c r="D113" s="2">
        <v>3</v>
      </c>
      <c r="E113" s="2">
        <v>37130</v>
      </c>
      <c r="F113" s="3">
        <f t="shared" si="20"/>
        <v>1.0810088804100866</v>
      </c>
      <c r="G113" s="3">
        <f t="shared" si="21"/>
        <v>1.2220507905330107</v>
      </c>
      <c r="H113" s="3">
        <f t="shared" si="22"/>
        <v>0.49439957241684729</v>
      </c>
      <c r="J113" s="2">
        <v>101</v>
      </c>
      <c r="K113" s="2" t="s">
        <v>5</v>
      </c>
      <c r="L113" s="2">
        <f t="shared" si="25"/>
        <v>5.5275761460561856</v>
      </c>
      <c r="M113" s="2">
        <f t="shared" si="26"/>
        <v>7.5263825956306487</v>
      </c>
      <c r="N113" s="2">
        <f t="shared" si="27"/>
        <v>6.9438379229576954</v>
      </c>
      <c r="O113" s="2">
        <f t="shared" si="28"/>
        <v>7.1119156248241344</v>
      </c>
      <c r="P113" s="2">
        <f t="shared" si="23"/>
        <v>5.5275761460561856</v>
      </c>
      <c r="Q113" s="2">
        <f t="shared" si="24"/>
        <v>1</v>
      </c>
    </row>
    <row r="114" spans="1:17" x14ac:dyDescent="0.25">
      <c r="A114" s="2">
        <v>102</v>
      </c>
      <c r="B114" s="2" t="s">
        <v>4</v>
      </c>
      <c r="C114" s="2">
        <v>33</v>
      </c>
      <c r="D114" s="2">
        <v>3</v>
      </c>
      <c r="E114" s="2">
        <v>45002</v>
      </c>
      <c r="F114" s="3">
        <f t="shared" si="20"/>
        <v>-0.73788361268113578</v>
      </c>
      <c r="G114" s="3">
        <f t="shared" si="21"/>
        <v>1.2220507905330107</v>
      </c>
      <c r="H114" s="3">
        <f t="shared" si="22"/>
        <v>1.2436978827506273</v>
      </c>
      <c r="J114" s="2">
        <v>102</v>
      </c>
      <c r="K114" s="2" t="s">
        <v>4</v>
      </c>
      <c r="L114" s="2">
        <f t="shared" si="25"/>
        <v>12.567856790353746</v>
      </c>
      <c r="M114" s="2">
        <f t="shared" si="26"/>
        <v>6.4568149550695608</v>
      </c>
      <c r="N114" s="2">
        <f t="shared" si="27"/>
        <v>5.4237995885575625</v>
      </c>
      <c r="O114" s="2">
        <f t="shared" si="28"/>
        <v>8.8269119091117005</v>
      </c>
      <c r="P114" s="2">
        <f t="shared" si="23"/>
        <v>5.4237995885575625</v>
      </c>
      <c r="Q114" s="2">
        <f t="shared" si="24"/>
        <v>3</v>
      </c>
    </row>
    <row r="115" spans="1:17" x14ac:dyDescent="0.25">
      <c r="A115" s="2">
        <v>103</v>
      </c>
      <c r="B115" s="2" t="s">
        <v>5</v>
      </c>
      <c r="C115" s="2">
        <v>37</v>
      </c>
      <c r="D115" s="2">
        <v>1</v>
      </c>
      <c r="E115" s="2">
        <v>38666</v>
      </c>
      <c r="F115" s="3">
        <f t="shared" si="20"/>
        <v>-0.44686081378654025</v>
      </c>
      <c r="G115" s="3">
        <f t="shared" si="21"/>
        <v>-0.49992986885441337</v>
      </c>
      <c r="H115" s="3">
        <f t="shared" si="22"/>
        <v>0.640604120774658</v>
      </c>
      <c r="J115" s="2">
        <v>103</v>
      </c>
      <c r="K115" s="2" t="s">
        <v>5</v>
      </c>
      <c r="L115" s="2">
        <f t="shared" si="25"/>
        <v>6.0487860424376443</v>
      </c>
      <c r="M115" s="2">
        <f t="shared" si="26"/>
        <v>1.6861539868261817</v>
      </c>
      <c r="N115" s="2">
        <f t="shared" si="27"/>
        <v>1.0157125934041467</v>
      </c>
      <c r="O115" s="2">
        <f t="shared" si="28"/>
        <v>2.2633913737058888</v>
      </c>
      <c r="P115" s="2">
        <f t="shared" si="23"/>
        <v>1.0157125934041467</v>
      </c>
      <c r="Q115" s="2">
        <f t="shared" si="24"/>
        <v>3</v>
      </c>
    </row>
    <row r="116" spans="1:17" x14ac:dyDescent="0.25">
      <c r="A116" s="2">
        <v>104</v>
      </c>
      <c r="B116" s="2" t="s">
        <v>4</v>
      </c>
      <c r="C116" s="2">
        <v>40</v>
      </c>
      <c r="D116" s="2">
        <v>0</v>
      </c>
      <c r="E116" s="2">
        <v>29409</v>
      </c>
      <c r="F116" s="3">
        <f t="shared" si="20"/>
        <v>-0.22859371461559355</v>
      </c>
      <c r="G116" s="3">
        <f t="shared" si="21"/>
        <v>-1.3609201985481254</v>
      </c>
      <c r="H116" s="3">
        <f t="shared" si="22"/>
        <v>-0.2405257647385283</v>
      </c>
      <c r="J116" s="2">
        <v>104</v>
      </c>
      <c r="K116" s="2" t="s">
        <v>4</v>
      </c>
      <c r="L116" s="2">
        <f t="shared" si="25"/>
        <v>3.799654549237395</v>
      </c>
      <c r="M116" s="2">
        <f t="shared" si="26"/>
        <v>1.1484116594326044</v>
      </c>
      <c r="N116" s="2">
        <f t="shared" si="27"/>
        <v>1.0076967920354736</v>
      </c>
      <c r="O116" s="2">
        <f t="shared" si="28"/>
        <v>2.5580645327932716</v>
      </c>
      <c r="P116" s="2">
        <f t="shared" si="23"/>
        <v>1.0076967920354736</v>
      </c>
      <c r="Q116" s="2">
        <f t="shared" si="24"/>
        <v>3</v>
      </c>
    </row>
    <row r="117" spans="1:17" x14ac:dyDescent="0.25">
      <c r="A117" s="2">
        <v>105</v>
      </c>
      <c r="B117" s="2" t="s">
        <v>4</v>
      </c>
      <c r="C117" s="2">
        <v>31</v>
      </c>
      <c r="D117" s="2">
        <v>2</v>
      </c>
      <c r="E117" s="2">
        <v>48592</v>
      </c>
      <c r="F117" s="3">
        <f t="shared" si="20"/>
        <v>-0.88339501212843363</v>
      </c>
      <c r="G117" s="3">
        <f t="shared" si="21"/>
        <v>0.36106046083929866</v>
      </c>
      <c r="H117" s="3">
        <f t="shared" si="22"/>
        <v>1.5854129404358752</v>
      </c>
      <c r="J117" s="2">
        <v>105</v>
      </c>
      <c r="K117" s="2" t="s">
        <v>4</v>
      </c>
      <c r="L117" s="2">
        <f t="shared" si="25"/>
        <v>12.670613534252023</v>
      </c>
      <c r="M117" s="2">
        <f t="shared" si="26"/>
        <v>5.6478896653570025</v>
      </c>
      <c r="N117" s="2">
        <f t="shared" si="27"/>
        <v>4.4094386038650519</v>
      </c>
      <c r="O117" s="2">
        <f t="shared" si="28"/>
        <v>5.8147064581756149</v>
      </c>
      <c r="P117" s="2">
        <f t="shared" si="23"/>
        <v>4.4094386038650519</v>
      </c>
      <c r="Q117" s="2">
        <f t="shared" si="24"/>
        <v>3</v>
      </c>
    </row>
    <row r="118" spans="1:17" x14ac:dyDescent="0.25">
      <c r="A118" s="2">
        <v>106</v>
      </c>
      <c r="B118" s="2" t="s">
        <v>5</v>
      </c>
      <c r="C118" s="2">
        <v>57</v>
      </c>
      <c r="D118" s="2">
        <v>0</v>
      </c>
      <c r="E118" s="2">
        <v>30595</v>
      </c>
      <c r="F118" s="3">
        <f t="shared" si="20"/>
        <v>1.0082531806864377</v>
      </c>
      <c r="G118" s="3">
        <f t="shared" si="21"/>
        <v>-1.3609201985481254</v>
      </c>
      <c r="H118" s="3">
        <f t="shared" si="22"/>
        <v>-0.12763605487370827</v>
      </c>
      <c r="J118" s="2">
        <v>106</v>
      </c>
      <c r="K118" s="2" t="s">
        <v>5</v>
      </c>
      <c r="L118" s="2">
        <f t="shared" si="25"/>
        <v>1.7548140000938612</v>
      </c>
      <c r="M118" s="2">
        <f t="shared" si="26"/>
        <v>4.0375533846196721</v>
      </c>
      <c r="N118" s="2">
        <f t="shared" si="27"/>
        <v>3.8289703461233153</v>
      </c>
      <c r="O118" s="2">
        <f t="shared" si="28"/>
        <v>1.4697183634033448</v>
      </c>
      <c r="P118" s="2">
        <f t="shared" si="23"/>
        <v>1.4697183634033448</v>
      </c>
      <c r="Q118" s="2">
        <f t="shared" si="24"/>
        <v>4</v>
      </c>
    </row>
    <row r="119" spans="1:17" x14ac:dyDescent="0.25">
      <c r="A119" s="2">
        <v>107</v>
      </c>
      <c r="B119" s="2" t="s">
        <v>5</v>
      </c>
      <c r="C119" s="2">
        <v>52</v>
      </c>
      <c r="D119" s="2">
        <v>2</v>
      </c>
      <c r="E119" s="2">
        <v>35410</v>
      </c>
      <c r="F119" s="3">
        <f t="shared" si="20"/>
        <v>0.64447468206819325</v>
      </c>
      <c r="G119" s="3">
        <f t="shared" si="21"/>
        <v>0.36106046083929866</v>
      </c>
      <c r="H119" s="3">
        <f t="shared" si="22"/>
        <v>0.33068093753700711</v>
      </c>
      <c r="J119" s="2">
        <v>107</v>
      </c>
      <c r="K119" s="2" t="s">
        <v>5</v>
      </c>
      <c r="L119" s="2">
        <f t="shared" si="25"/>
        <v>3.1923455661180737</v>
      </c>
      <c r="M119" s="2">
        <f t="shared" si="26"/>
        <v>3.5653228005073316</v>
      </c>
      <c r="N119" s="2">
        <f t="shared" si="27"/>
        <v>3.081204143256528</v>
      </c>
      <c r="O119" s="2">
        <f t="shared" si="28"/>
        <v>3.4868298776661</v>
      </c>
      <c r="P119" s="2">
        <f t="shared" si="23"/>
        <v>3.081204143256528</v>
      </c>
      <c r="Q119" s="2">
        <f t="shared" si="24"/>
        <v>3</v>
      </c>
    </row>
    <row r="120" spans="1:17" x14ac:dyDescent="0.25">
      <c r="A120" s="2">
        <v>108</v>
      </c>
      <c r="B120" s="2" t="s">
        <v>4</v>
      </c>
      <c r="C120" s="2">
        <v>54</v>
      </c>
      <c r="D120" s="2">
        <v>0</v>
      </c>
      <c r="E120" s="2">
        <v>46713</v>
      </c>
      <c r="F120" s="3">
        <f t="shared" si="20"/>
        <v>0.78998608151549099</v>
      </c>
      <c r="G120" s="3">
        <f t="shared" si="21"/>
        <v>-1.3609201985481254</v>
      </c>
      <c r="H120" s="3">
        <f t="shared" si="22"/>
        <v>1.4065598503549335</v>
      </c>
      <c r="J120" s="2">
        <v>108</v>
      </c>
      <c r="K120" s="2" t="s">
        <v>4</v>
      </c>
      <c r="L120" s="2">
        <f t="shared" si="25"/>
        <v>7.2404177156117111</v>
      </c>
      <c r="M120" s="2">
        <f t="shared" si="26"/>
        <v>7.2024535186041776</v>
      </c>
      <c r="N120" s="2">
        <f t="shared" si="27"/>
        <v>6.0715271565181697</v>
      </c>
      <c r="O120" s="2">
        <f t="shared" si="28"/>
        <v>0.1329748613064004</v>
      </c>
      <c r="P120" s="2">
        <f t="shared" si="23"/>
        <v>0.1329748613064004</v>
      </c>
      <c r="Q120" s="2">
        <f t="shared" si="24"/>
        <v>4</v>
      </c>
    </row>
    <row r="121" spans="1:17" x14ac:dyDescent="0.25">
      <c r="A121" s="2">
        <v>109</v>
      </c>
      <c r="B121" s="2" t="s">
        <v>5</v>
      </c>
      <c r="C121" s="2">
        <v>58</v>
      </c>
      <c r="D121" s="2">
        <v>3</v>
      </c>
      <c r="E121" s="2">
        <v>44669</v>
      </c>
      <c r="F121" s="3">
        <f t="shared" si="20"/>
        <v>1.0810088804100866</v>
      </c>
      <c r="G121" s="3">
        <f t="shared" si="21"/>
        <v>1.2220507905330107</v>
      </c>
      <c r="H121" s="3">
        <f t="shared" si="22"/>
        <v>1.2120011935558677</v>
      </c>
      <c r="J121" s="2">
        <v>109</v>
      </c>
      <c r="K121" s="2" t="s">
        <v>5</v>
      </c>
      <c r="L121" s="2">
        <f t="shared" si="25"/>
        <v>8.3184538896423526</v>
      </c>
      <c r="M121" s="2">
        <f t="shared" si="26"/>
        <v>9.6477338299377919</v>
      </c>
      <c r="N121" s="2">
        <f t="shared" si="27"/>
        <v>8.6337741978069413</v>
      </c>
      <c r="O121" s="2">
        <f t="shared" si="28"/>
        <v>6.8305669519287768</v>
      </c>
      <c r="P121" s="2">
        <f t="shared" si="23"/>
        <v>6.8305669519287768</v>
      </c>
      <c r="Q121" s="2">
        <f t="shared" si="24"/>
        <v>4</v>
      </c>
    </row>
    <row r="122" spans="1:17" x14ac:dyDescent="0.25">
      <c r="A122" s="2">
        <v>110</v>
      </c>
      <c r="B122" s="2" t="s">
        <v>5</v>
      </c>
      <c r="C122" s="2">
        <v>30</v>
      </c>
      <c r="D122" s="2">
        <v>2</v>
      </c>
      <c r="E122" s="2">
        <v>32886</v>
      </c>
      <c r="F122" s="3">
        <f t="shared" si="20"/>
        <v>-0.95615071185208245</v>
      </c>
      <c r="G122" s="3">
        <f t="shared" si="21"/>
        <v>0.36106046083929866</v>
      </c>
      <c r="H122" s="3">
        <f t="shared" si="22"/>
        <v>9.0433359376125358E-2</v>
      </c>
      <c r="J122" s="2">
        <v>110</v>
      </c>
      <c r="K122" s="2" t="s">
        <v>5</v>
      </c>
      <c r="L122" s="2">
        <f t="shared" si="25"/>
        <v>7.2249526551887131</v>
      </c>
      <c r="M122" s="2">
        <f t="shared" si="26"/>
        <v>1.3006235353580418</v>
      </c>
      <c r="N122" s="2">
        <f t="shared" si="27"/>
        <v>0.96093933329648473</v>
      </c>
      <c r="O122" s="2">
        <f t="shared" si="28"/>
        <v>6.6847211328562874</v>
      </c>
      <c r="P122" s="2">
        <f t="shared" si="23"/>
        <v>0.96093933329648473</v>
      </c>
      <c r="Q122" s="2">
        <f t="shared" si="24"/>
        <v>3</v>
      </c>
    </row>
    <row r="123" spans="1:17" x14ac:dyDescent="0.25">
      <c r="A123" s="2">
        <v>111</v>
      </c>
      <c r="B123" s="2" t="s">
        <v>5</v>
      </c>
      <c r="C123" s="2">
        <v>53</v>
      </c>
      <c r="D123" s="2">
        <v>2</v>
      </c>
      <c r="E123" s="2">
        <v>36341</v>
      </c>
      <c r="F123" s="3">
        <f t="shared" si="20"/>
        <v>0.71723038179184206</v>
      </c>
      <c r="G123" s="3">
        <f t="shared" si="21"/>
        <v>0.36106046083929866</v>
      </c>
      <c r="H123" s="3">
        <f t="shared" si="22"/>
        <v>0.41929840792836243</v>
      </c>
      <c r="J123" s="2">
        <v>111</v>
      </c>
      <c r="K123" s="2" t="s">
        <v>5</v>
      </c>
      <c r="L123" s="2">
        <f t="shared" si="25"/>
        <v>3.3622510414485207</v>
      </c>
      <c r="M123" s="2">
        <f t="shared" si="26"/>
        <v>3.9489776008678135</v>
      </c>
      <c r="N123" s="2">
        <f t="shared" si="27"/>
        <v>3.4115830015483923</v>
      </c>
      <c r="O123" s="2">
        <f t="shared" si="28"/>
        <v>3.3620367595277338</v>
      </c>
      <c r="P123" s="2">
        <f t="shared" si="23"/>
        <v>3.3620367595277338</v>
      </c>
      <c r="Q123" s="2">
        <f t="shared" si="24"/>
        <v>4</v>
      </c>
    </row>
    <row r="124" spans="1:17" x14ac:dyDescent="0.25">
      <c r="A124" s="2">
        <v>112</v>
      </c>
      <c r="B124" s="2" t="s">
        <v>5</v>
      </c>
      <c r="C124" s="2">
        <v>53</v>
      </c>
      <c r="D124" s="2">
        <v>1</v>
      </c>
      <c r="E124" s="2">
        <v>21187</v>
      </c>
      <c r="F124" s="3">
        <f t="shared" si="20"/>
        <v>0.71723038179184206</v>
      </c>
      <c r="G124" s="3">
        <f t="shared" si="21"/>
        <v>-0.49992986885441337</v>
      </c>
      <c r="H124" s="3">
        <f t="shared" si="22"/>
        <v>-1.0231389135652991</v>
      </c>
      <c r="J124" s="2">
        <v>112</v>
      </c>
      <c r="K124" s="2" t="s">
        <v>5</v>
      </c>
      <c r="L124" s="2">
        <f t="shared" si="25"/>
        <v>0.34343484369829708</v>
      </c>
      <c r="M124" s="2">
        <f t="shared" si="26"/>
        <v>2.2759638598909429</v>
      </c>
      <c r="N124" s="2">
        <f t="shared" si="27"/>
        <v>2.605748235982714</v>
      </c>
      <c r="O124" s="2">
        <f t="shared" si="28"/>
        <v>5.0360355450430969</v>
      </c>
      <c r="P124" s="2">
        <f t="shared" si="23"/>
        <v>0.34343484369829708</v>
      </c>
      <c r="Q124" s="2">
        <f t="shared" si="24"/>
        <v>1</v>
      </c>
    </row>
    <row r="125" spans="1:17" x14ac:dyDescent="0.25">
      <c r="A125" s="2">
        <v>113</v>
      </c>
      <c r="B125" s="2" t="s">
        <v>4</v>
      </c>
      <c r="C125" s="2">
        <v>28</v>
      </c>
      <c r="D125" s="2">
        <v>3</v>
      </c>
      <c r="E125" s="2">
        <v>29049</v>
      </c>
      <c r="F125" s="3">
        <f t="shared" si="20"/>
        <v>-1.1016621112993803</v>
      </c>
      <c r="G125" s="3">
        <f t="shared" si="21"/>
        <v>1.2220507905330107</v>
      </c>
      <c r="H125" s="3">
        <f t="shared" si="22"/>
        <v>-0.2747924557598902</v>
      </c>
      <c r="J125" s="2">
        <v>113</v>
      </c>
      <c r="K125" s="2" t="s">
        <v>4</v>
      </c>
      <c r="L125" s="2">
        <f t="shared" si="25"/>
        <v>9.3965473323526734</v>
      </c>
      <c r="M125" s="2">
        <f t="shared" si="26"/>
        <v>3.2201161476623694</v>
      </c>
      <c r="N125" s="2">
        <f t="shared" si="27"/>
        <v>3.1000020741908045</v>
      </c>
      <c r="O125" s="2">
        <f t="shared" si="28"/>
        <v>11.733156176301655</v>
      </c>
      <c r="P125" s="2">
        <f t="shared" si="23"/>
        <v>3.1000020741908045</v>
      </c>
      <c r="Q125" s="2">
        <f t="shared" si="24"/>
        <v>3</v>
      </c>
    </row>
    <row r="126" spans="1:17" x14ac:dyDescent="0.25">
      <c r="A126" s="2">
        <v>114</v>
      </c>
      <c r="B126" s="2" t="s">
        <v>5</v>
      </c>
      <c r="C126" s="2">
        <v>36</v>
      </c>
      <c r="D126" s="2">
        <v>2</v>
      </c>
      <c r="E126" s="2">
        <v>26018</v>
      </c>
      <c r="F126" s="3">
        <f t="shared" si="20"/>
        <v>-0.51961651351018912</v>
      </c>
      <c r="G126" s="3">
        <f t="shared" si="21"/>
        <v>0.36106046083929866</v>
      </c>
      <c r="H126" s="3">
        <f t="shared" si="22"/>
        <v>-0.56329895710918987</v>
      </c>
      <c r="J126" s="2">
        <v>114</v>
      </c>
      <c r="K126" s="2" t="s">
        <v>5</v>
      </c>
      <c r="L126" s="2">
        <f t="shared" si="25"/>
        <v>4.3285509555292787</v>
      </c>
      <c r="M126" s="2">
        <f t="shared" si="26"/>
        <v>0.79273756921359695</v>
      </c>
      <c r="N126" s="2">
        <f t="shared" si="27"/>
        <v>0.84607073570978475</v>
      </c>
      <c r="O126" s="2">
        <f t="shared" si="28"/>
        <v>7.0952714976473885</v>
      </c>
      <c r="P126" s="2">
        <f t="shared" si="23"/>
        <v>0.79273756921359695</v>
      </c>
      <c r="Q126" s="2">
        <f t="shared" si="24"/>
        <v>2</v>
      </c>
    </row>
    <row r="127" spans="1:17" x14ac:dyDescent="0.25">
      <c r="A127" s="2">
        <v>115</v>
      </c>
      <c r="B127" s="2" t="s">
        <v>4</v>
      </c>
      <c r="C127" s="2">
        <v>54</v>
      </c>
      <c r="D127" s="2">
        <v>0</v>
      </c>
      <c r="E127" s="2">
        <v>18475</v>
      </c>
      <c r="F127" s="3">
        <f t="shared" si="20"/>
        <v>0.78998608151549099</v>
      </c>
      <c r="G127" s="3">
        <f t="shared" si="21"/>
        <v>-1.3609201985481254</v>
      </c>
      <c r="H127" s="3">
        <f t="shared" si="22"/>
        <v>-1.2812813192595587</v>
      </c>
      <c r="J127" s="2">
        <v>115</v>
      </c>
      <c r="K127" s="2" t="s">
        <v>4</v>
      </c>
      <c r="L127" s="2">
        <f t="shared" si="25"/>
        <v>1.0367404993870162</v>
      </c>
      <c r="M127" s="2">
        <f t="shared" si="26"/>
        <v>3.5065478329566226</v>
      </c>
      <c r="N127" s="2">
        <f t="shared" si="27"/>
        <v>3.9915248566209915</v>
      </c>
      <c r="O127" s="2">
        <f t="shared" si="28"/>
        <v>5.4365969617822287</v>
      </c>
      <c r="P127" s="2">
        <f t="shared" si="23"/>
        <v>1.0367404993870162</v>
      </c>
      <c r="Q127" s="2">
        <f t="shared" si="24"/>
        <v>1</v>
      </c>
    </row>
    <row r="128" spans="1:17" x14ac:dyDescent="0.25">
      <c r="A128" s="2">
        <v>116</v>
      </c>
      <c r="B128" s="2" t="s">
        <v>5</v>
      </c>
      <c r="C128" s="2">
        <v>63</v>
      </c>
      <c r="D128" s="2">
        <v>2</v>
      </c>
      <c r="E128" s="2">
        <v>47672</v>
      </c>
      <c r="F128" s="3">
        <f t="shared" si="20"/>
        <v>1.444787379028331</v>
      </c>
      <c r="G128" s="3">
        <f t="shared" si="21"/>
        <v>0.36106046083929866</v>
      </c>
      <c r="H128" s="3">
        <f t="shared" si="22"/>
        <v>1.497842507825728</v>
      </c>
      <c r="J128" s="2">
        <v>116</v>
      </c>
      <c r="K128" s="2" t="s">
        <v>5</v>
      </c>
      <c r="L128" s="2">
        <f t="shared" si="25"/>
        <v>7.4665860122120868</v>
      </c>
      <c r="M128" s="2">
        <f t="shared" si="26"/>
        <v>10.011324050443069</v>
      </c>
      <c r="N128" s="2">
        <f t="shared" si="27"/>
        <v>8.8255194623164552</v>
      </c>
      <c r="O128" s="2">
        <f t="shared" si="28"/>
        <v>3.6958057998863358</v>
      </c>
      <c r="P128" s="2">
        <f t="shared" si="23"/>
        <v>3.6958057998863358</v>
      </c>
      <c r="Q128" s="2">
        <f t="shared" si="24"/>
        <v>4</v>
      </c>
    </row>
    <row r="129" spans="1:17" x14ac:dyDescent="0.25">
      <c r="A129" s="2">
        <v>117</v>
      </c>
      <c r="B129" s="2" t="s">
        <v>5</v>
      </c>
      <c r="C129" s="2">
        <v>63</v>
      </c>
      <c r="D129" s="2">
        <v>0</v>
      </c>
      <c r="E129" s="2">
        <v>23293</v>
      </c>
      <c r="F129" s="3">
        <f t="shared" si="20"/>
        <v>1.444787379028331</v>
      </c>
      <c r="G129" s="3">
        <f t="shared" si="21"/>
        <v>-1.3609201985481254</v>
      </c>
      <c r="H129" s="3">
        <f t="shared" si="22"/>
        <v>-0.82267877109033205</v>
      </c>
      <c r="J129" s="2">
        <v>117</v>
      </c>
      <c r="K129" s="2" t="s">
        <v>5</v>
      </c>
      <c r="L129" s="2">
        <f t="shared" si="25"/>
        <v>0.83468188766988216</v>
      </c>
      <c r="M129" s="2">
        <f t="shared" si="26"/>
        <v>5.5444798502559927</v>
      </c>
      <c r="N129" s="2">
        <f t="shared" si="27"/>
        <v>5.7537495818832021</v>
      </c>
      <c r="O129" s="2">
        <f t="shared" si="28"/>
        <v>4.0333981462765616</v>
      </c>
      <c r="P129" s="2">
        <f t="shared" si="23"/>
        <v>0.83468188766988216</v>
      </c>
      <c r="Q129" s="2">
        <f t="shared" si="24"/>
        <v>1</v>
      </c>
    </row>
    <row r="130" spans="1:17" x14ac:dyDescent="0.25">
      <c r="A130" s="2">
        <v>118</v>
      </c>
      <c r="B130" s="2" t="s">
        <v>5</v>
      </c>
      <c r="C130" s="2">
        <v>63</v>
      </c>
      <c r="D130" s="2">
        <v>0</v>
      </c>
      <c r="E130" s="2">
        <v>21813</v>
      </c>
      <c r="F130" s="3">
        <f t="shared" si="20"/>
        <v>1.444787379028331</v>
      </c>
      <c r="G130" s="3">
        <f t="shared" si="21"/>
        <v>-1.3609201985481254</v>
      </c>
      <c r="H130" s="3">
        <f t="shared" si="22"/>
        <v>-0.96355294528926427</v>
      </c>
      <c r="J130" s="2">
        <v>118</v>
      </c>
      <c r="K130" s="2" t="s">
        <v>5</v>
      </c>
      <c r="L130" s="2">
        <f t="shared" si="25"/>
        <v>0.77881939422686941</v>
      </c>
      <c r="M130" s="2">
        <f t="shared" si="26"/>
        <v>5.620053785216343</v>
      </c>
      <c r="N130" s="2">
        <f t="shared" si="27"/>
        <v>5.9140156696486574</v>
      </c>
      <c r="O130" s="2">
        <f t="shared" si="28"/>
        <v>4.5806521266885243</v>
      </c>
      <c r="P130" s="2">
        <f t="shared" si="23"/>
        <v>0.77881939422686941</v>
      </c>
      <c r="Q130" s="2">
        <f t="shared" si="24"/>
        <v>1</v>
      </c>
    </row>
    <row r="131" spans="1:17" x14ac:dyDescent="0.25">
      <c r="A131" s="2">
        <v>119</v>
      </c>
      <c r="B131" s="2" t="s">
        <v>4</v>
      </c>
      <c r="C131" s="2">
        <v>57</v>
      </c>
      <c r="D131" s="2">
        <v>3</v>
      </c>
      <c r="E131" s="2">
        <v>30142</v>
      </c>
      <c r="F131" s="3">
        <f t="shared" si="20"/>
        <v>1.0082531806864377</v>
      </c>
      <c r="G131" s="3">
        <f t="shared" si="21"/>
        <v>1.2220507905330107</v>
      </c>
      <c r="H131" s="3">
        <f t="shared" si="22"/>
        <v>-0.17075497440892198</v>
      </c>
      <c r="J131" s="2">
        <v>119</v>
      </c>
      <c r="K131" s="2" t="s">
        <v>4</v>
      </c>
      <c r="L131" s="2">
        <f t="shared" si="25"/>
        <v>3.8974745083190485</v>
      </c>
      <c r="M131" s="2">
        <f t="shared" si="26"/>
        <v>6.2204440969439974</v>
      </c>
      <c r="N131" s="2">
        <f t="shared" si="27"/>
        <v>6.0377837241373111</v>
      </c>
      <c r="O131" s="2">
        <f t="shared" si="28"/>
        <v>8.2448075009203947</v>
      </c>
      <c r="P131" s="2">
        <f t="shared" si="23"/>
        <v>3.8974745083190485</v>
      </c>
      <c r="Q131" s="2">
        <f t="shared" si="24"/>
        <v>1</v>
      </c>
    </row>
    <row r="132" spans="1:17" x14ac:dyDescent="0.25">
      <c r="A132" s="2">
        <v>120</v>
      </c>
      <c r="B132" s="2" t="s">
        <v>5</v>
      </c>
      <c r="C132" s="2">
        <v>50</v>
      </c>
      <c r="D132" s="2">
        <v>0</v>
      </c>
      <c r="E132" s="2">
        <v>16678</v>
      </c>
      <c r="F132" s="3">
        <f t="shared" si="20"/>
        <v>0.4989632826208954</v>
      </c>
      <c r="G132" s="3">
        <f t="shared" si="21"/>
        <v>-1.3609201985481254</v>
      </c>
      <c r="H132" s="3">
        <f t="shared" si="22"/>
        <v>-1.4523292186078569</v>
      </c>
      <c r="J132" s="2">
        <v>120</v>
      </c>
      <c r="K132" s="2" t="s">
        <v>5</v>
      </c>
      <c r="L132" s="2">
        <f t="shared" si="25"/>
        <v>1.5120842337139151</v>
      </c>
      <c r="M132" s="2">
        <f t="shared" si="26"/>
        <v>2.9557604850463042</v>
      </c>
      <c r="N132" s="2">
        <f t="shared" si="27"/>
        <v>3.5435698050557911</v>
      </c>
      <c r="O132" s="2">
        <f t="shared" si="28"/>
        <v>6.3054611205799675</v>
      </c>
      <c r="P132" s="2">
        <f t="shared" si="23"/>
        <v>1.5120842337139151</v>
      </c>
      <c r="Q132" s="2">
        <f t="shared" si="24"/>
        <v>1</v>
      </c>
    </row>
    <row r="133" spans="1:17" x14ac:dyDescent="0.25">
      <c r="A133" s="2">
        <v>121</v>
      </c>
      <c r="B133" s="2" t="s">
        <v>4</v>
      </c>
      <c r="C133" s="2">
        <v>44</v>
      </c>
      <c r="D133" s="2">
        <v>3</v>
      </c>
      <c r="E133" s="2">
        <v>18078</v>
      </c>
      <c r="F133" s="3">
        <f t="shared" si="20"/>
        <v>6.2429084279002039E-2</v>
      </c>
      <c r="G133" s="3">
        <f t="shared" si="21"/>
        <v>1.2220507905330107</v>
      </c>
      <c r="H133" s="3">
        <f t="shared" si="22"/>
        <v>-1.319069864635894</v>
      </c>
      <c r="J133" s="2">
        <v>121</v>
      </c>
      <c r="K133" s="2" t="s">
        <v>4</v>
      </c>
      <c r="L133" s="2">
        <f t="shared" si="25"/>
        <v>4.5468472390351122</v>
      </c>
      <c r="M133" s="2">
        <f t="shared" si="26"/>
        <v>4.0876120747643983</v>
      </c>
      <c r="N133" s="2">
        <f t="shared" si="27"/>
        <v>4.5953071961744616</v>
      </c>
      <c r="O133" s="2">
        <f t="shared" si="28"/>
        <v>12.709369012622695</v>
      </c>
      <c r="P133" s="2">
        <f t="shared" si="23"/>
        <v>4.0876120747643983</v>
      </c>
      <c r="Q133" s="2">
        <f t="shared" si="24"/>
        <v>2</v>
      </c>
    </row>
    <row r="134" spans="1:17" x14ac:dyDescent="0.25">
      <c r="A134" s="2">
        <v>122</v>
      </c>
      <c r="B134" s="2" t="s">
        <v>4</v>
      </c>
      <c r="C134" s="2">
        <v>63</v>
      </c>
      <c r="D134" s="2">
        <v>2</v>
      </c>
      <c r="E134" s="2">
        <v>34352</v>
      </c>
      <c r="F134" s="3">
        <f t="shared" si="20"/>
        <v>1.444787379028331</v>
      </c>
      <c r="G134" s="3">
        <f t="shared" si="21"/>
        <v>0.36106046083929866</v>
      </c>
      <c r="H134" s="3">
        <f t="shared" si="22"/>
        <v>0.22997494003533797</v>
      </c>
      <c r="J134" s="2">
        <v>122</v>
      </c>
      <c r="K134" s="2" t="s">
        <v>4</v>
      </c>
      <c r="L134" s="2">
        <f t="shared" si="25"/>
        <v>2.5084746042633093</v>
      </c>
      <c r="M134" s="2">
        <f t="shared" si="26"/>
        <v>6.2361404981245609</v>
      </c>
      <c r="N134" s="2">
        <f t="shared" si="27"/>
        <v>5.8125652852438927</v>
      </c>
      <c r="O134" s="2">
        <f t="shared" si="28"/>
        <v>4.1657426566323323</v>
      </c>
      <c r="P134" s="2">
        <f t="shared" si="23"/>
        <v>2.5084746042633093</v>
      </c>
      <c r="Q134" s="2">
        <f t="shared" si="24"/>
        <v>1</v>
      </c>
    </row>
    <row r="135" spans="1:17" x14ac:dyDescent="0.25">
      <c r="A135" s="2">
        <v>123</v>
      </c>
      <c r="B135" s="2" t="s">
        <v>4</v>
      </c>
      <c r="C135" s="2">
        <v>47</v>
      </c>
      <c r="D135" s="2">
        <v>0</v>
      </c>
      <c r="E135" s="2">
        <v>28385</v>
      </c>
      <c r="F135" s="3">
        <f t="shared" si="20"/>
        <v>0.28069618344994873</v>
      </c>
      <c r="G135" s="3">
        <f t="shared" si="21"/>
        <v>-1.3609201985481254</v>
      </c>
      <c r="H135" s="3">
        <f t="shared" si="22"/>
        <v>-0.33799546364373545</v>
      </c>
      <c r="J135" s="2">
        <v>123</v>
      </c>
      <c r="K135" s="2" t="s">
        <v>4</v>
      </c>
      <c r="L135" s="2">
        <f t="shared" si="25"/>
        <v>2.3464075639754967</v>
      </c>
      <c r="M135" s="2">
        <f t="shared" si="26"/>
        <v>1.8611140754551063</v>
      </c>
      <c r="N135" s="2">
        <f t="shared" si="27"/>
        <v>1.778997021890697</v>
      </c>
      <c r="O135" s="2">
        <f t="shared" si="28"/>
        <v>2.1149688319931688</v>
      </c>
      <c r="P135" s="2">
        <f t="shared" si="23"/>
        <v>1.778997021890697</v>
      </c>
      <c r="Q135" s="2">
        <f t="shared" si="24"/>
        <v>3</v>
      </c>
    </row>
    <row r="136" spans="1:17" x14ac:dyDescent="0.25">
      <c r="A136" s="2">
        <v>124</v>
      </c>
      <c r="B136" s="2" t="s">
        <v>5</v>
      </c>
      <c r="C136" s="2">
        <v>57</v>
      </c>
      <c r="D136" s="2">
        <v>3</v>
      </c>
      <c r="E136" s="2">
        <v>46897</v>
      </c>
      <c r="F136" s="3">
        <f t="shared" si="20"/>
        <v>1.0082531806864377</v>
      </c>
      <c r="G136" s="3">
        <f t="shared" si="21"/>
        <v>1.2220507905330107</v>
      </c>
      <c r="H136" s="3">
        <f t="shared" si="22"/>
        <v>1.4240739368769628</v>
      </c>
      <c r="J136" s="2">
        <v>124</v>
      </c>
      <c r="K136" s="2" t="s">
        <v>5</v>
      </c>
      <c r="L136" s="2">
        <f t="shared" si="25"/>
        <v>9.3774540769380046</v>
      </c>
      <c r="M136" s="2">
        <f t="shared" si="26"/>
        <v>10.212438964280286</v>
      </c>
      <c r="N136" s="2">
        <f t="shared" si="27"/>
        <v>9.0709833075212103</v>
      </c>
      <c r="O136" s="2">
        <f t="shared" si="28"/>
        <v>6.8969380699176606</v>
      </c>
      <c r="P136" s="2">
        <f t="shared" si="23"/>
        <v>6.8969380699176606</v>
      </c>
      <c r="Q136" s="2">
        <f t="shared" si="24"/>
        <v>4</v>
      </c>
    </row>
    <row r="137" spans="1:17" x14ac:dyDescent="0.25">
      <c r="A137" s="2">
        <v>125</v>
      </c>
      <c r="B137" s="2" t="s">
        <v>4</v>
      </c>
      <c r="C137" s="2">
        <v>64</v>
      </c>
      <c r="D137" s="2">
        <v>0</v>
      </c>
      <c r="E137" s="2">
        <v>32197</v>
      </c>
      <c r="F137" s="3">
        <f t="shared" si="20"/>
        <v>1.5175430787519799</v>
      </c>
      <c r="G137" s="3">
        <f t="shared" si="21"/>
        <v>-1.3609201985481254</v>
      </c>
      <c r="H137" s="3">
        <f t="shared" si="22"/>
        <v>2.4850720171352175E-2</v>
      </c>
      <c r="J137" s="2">
        <v>125</v>
      </c>
      <c r="K137" s="2" t="s">
        <v>4</v>
      </c>
      <c r="L137" s="2">
        <f t="shared" si="25"/>
        <v>2.034930941560416</v>
      </c>
      <c r="M137" s="2">
        <f t="shared" si="26"/>
        <v>6.2504088753522264</v>
      </c>
      <c r="N137" s="2">
        <f t="shared" si="27"/>
        <v>5.9501523038871005</v>
      </c>
      <c r="O137" s="2">
        <f t="shared" si="28"/>
        <v>1.6898623593700974</v>
      </c>
      <c r="P137" s="2">
        <f t="shared" si="23"/>
        <v>1.6898623593700974</v>
      </c>
      <c r="Q137" s="2">
        <f t="shared" si="24"/>
        <v>4</v>
      </c>
    </row>
    <row r="138" spans="1:17" x14ac:dyDescent="0.25">
      <c r="A138" s="2">
        <v>126</v>
      </c>
      <c r="B138" s="2" t="s">
        <v>5</v>
      </c>
      <c r="C138" s="2">
        <v>47</v>
      </c>
      <c r="D138" s="2">
        <v>1</v>
      </c>
      <c r="E138" s="2">
        <v>35565</v>
      </c>
      <c r="F138" s="3">
        <f t="shared" si="20"/>
        <v>0.28069618344994873</v>
      </c>
      <c r="G138" s="3">
        <f t="shared" si="21"/>
        <v>-0.49992986885441337</v>
      </c>
      <c r="H138" s="3">
        <f t="shared" si="22"/>
        <v>0.34543465172676013</v>
      </c>
      <c r="J138" s="2">
        <v>126</v>
      </c>
      <c r="K138" s="2" t="s">
        <v>5</v>
      </c>
      <c r="L138" s="2">
        <f t="shared" si="25"/>
        <v>3.1019605123776159</v>
      </c>
      <c r="M138" s="2">
        <f t="shared" si="26"/>
        <v>1.9790227293057749</v>
      </c>
      <c r="N138" s="2">
        <f t="shared" si="27"/>
        <v>1.4860342857814635</v>
      </c>
      <c r="O138" s="2">
        <f t="shared" si="28"/>
        <v>1.427200555588868</v>
      </c>
      <c r="P138" s="2">
        <f t="shared" si="23"/>
        <v>1.427200555588868</v>
      </c>
      <c r="Q138" s="2">
        <f t="shared" si="24"/>
        <v>4</v>
      </c>
    </row>
    <row r="139" spans="1:17" x14ac:dyDescent="0.25">
      <c r="A139" s="2">
        <v>127</v>
      </c>
      <c r="B139" s="2" t="s">
        <v>5</v>
      </c>
      <c r="C139" s="2">
        <v>59</v>
      </c>
      <c r="D139" s="2">
        <v>3</v>
      </c>
      <c r="E139" s="2">
        <v>27232</v>
      </c>
      <c r="F139" s="3">
        <f t="shared" si="20"/>
        <v>1.1537645801337355</v>
      </c>
      <c r="G139" s="3">
        <f t="shared" si="21"/>
        <v>1.2220507905330107</v>
      </c>
      <c r="H139" s="3">
        <f t="shared" si="22"/>
        <v>-0.44774406016493062</v>
      </c>
      <c r="J139" s="2">
        <v>127</v>
      </c>
      <c r="K139" s="2" t="s">
        <v>5</v>
      </c>
      <c r="L139" s="2">
        <f t="shared" si="25"/>
        <v>3.4006668577850068</v>
      </c>
      <c r="M139" s="2">
        <f t="shared" si="26"/>
        <v>6.5749287696732992</v>
      </c>
      <c r="N139" s="2">
        <f t="shared" si="27"/>
        <v>6.5587914810982717</v>
      </c>
      <c r="O139" s="2">
        <f t="shared" si="28"/>
        <v>9.1032457805000355</v>
      </c>
      <c r="P139" s="2">
        <f t="shared" si="23"/>
        <v>3.4006668577850068</v>
      </c>
      <c r="Q139" s="2">
        <f t="shared" si="24"/>
        <v>1</v>
      </c>
    </row>
    <row r="140" spans="1:17" x14ac:dyDescent="0.25">
      <c r="A140" s="2">
        <v>128</v>
      </c>
      <c r="B140" s="2" t="s">
        <v>4</v>
      </c>
      <c r="C140" s="2">
        <v>21</v>
      </c>
      <c r="D140" s="2">
        <v>3</v>
      </c>
      <c r="E140" s="2">
        <v>19529</v>
      </c>
      <c r="F140" s="3">
        <f t="shared" si="20"/>
        <v>-1.6109520093649226</v>
      </c>
      <c r="G140" s="3">
        <f t="shared" si="21"/>
        <v>1.2220507905330107</v>
      </c>
      <c r="H140" s="3">
        <f t="shared" si="22"/>
        <v>-1.1809560627692381</v>
      </c>
      <c r="J140" s="2">
        <v>128</v>
      </c>
      <c r="K140" s="2" t="s">
        <v>4</v>
      </c>
      <c r="L140" s="2">
        <f t="shared" si="25"/>
        <v>11.442667002557069</v>
      </c>
      <c r="M140" s="2">
        <f t="shared" si="26"/>
        <v>4.0366821605587564</v>
      </c>
      <c r="N140" s="2">
        <f t="shared" si="27"/>
        <v>4.4613446375632737</v>
      </c>
      <c r="O140" s="2">
        <f t="shared" si="28"/>
        <v>17.065921927129967</v>
      </c>
      <c r="P140" s="2">
        <f t="shared" si="23"/>
        <v>4.0366821605587564</v>
      </c>
      <c r="Q140" s="2">
        <f t="shared" si="24"/>
        <v>2</v>
      </c>
    </row>
    <row r="141" spans="1:17" x14ac:dyDescent="0.25">
      <c r="A141" s="2">
        <v>129</v>
      </c>
      <c r="B141" s="2" t="s">
        <v>4</v>
      </c>
      <c r="C141" s="2">
        <v>50</v>
      </c>
      <c r="D141" s="2">
        <v>2</v>
      </c>
      <c r="E141" s="2">
        <v>24735</v>
      </c>
      <c r="F141" s="3">
        <f t="shared" si="20"/>
        <v>0.4989632826208954</v>
      </c>
      <c r="G141" s="3">
        <f t="shared" si="21"/>
        <v>0.36106046083929866</v>
      </c>
      <c r="H141" s="3">
        <f t="shared" si="22"/>
        <v>-0.68542163649921029</v>
      </c>
      <c r="J141" s="2">
        <v>129</v>
      </c>
      <c r="K141" s="2" t="s">
        <v>4</v>
      </c>
      <c r="L141" s="2">
        <f t="shared" ref="L141:L167" si="29">SUMXMY2($F141:$H141,$C$3:$E$3)</f>
        <v>1.5466124258799174</v>
      </c>
      <c r="M141" s="2">
        <f t="shared" ref="M141:M167" si="30">SUMXMY2($F141:$H141,$C$4:$E$4)</f>
        <v>2.2747594179921067</v>
      </c>
      <c r="N141" s="2">
        <f t="shared" ref="N141:N167" si="31">SUMXMY2($F141:$H141,$C$5:$E$5)</f>
        <v>2.4015115250619092</v>
      </c>
      <c r="O141" s="2">
        <f t="shared" ref="O141:O167" si="32">SUMXMY2($F141:$H141,$C$6:$E$6)</f>
        <v>6.0218895217195527</v>
      </c>
      <c r="P141" s="2">
        <f t="shared" si="23"/>
        <v>1.5466124258799174</v>
      </c>
      <c r="Q141" s="2">
        <f t="shared" si="24"/>
        <v>1</v>
      </c>
    </row>
    <row r="142" spans="1:17" x14ac:dyDescent="0.25">
      <c r="A142" s="2">
        <v>130</v>
      </c>
      <c r="B142" s="2" t="s">
        <v>4</v>
      </c>
      <c r="C142" s="2">
        <v>62</v>
      </c>
      <c r="D142" s="2">
        <v>0</v>
      </c>
      <c r="E142" s="2">
        <v>34140</v>
      </c>
      <c r="F142" s="3">
        <f t="shared" ref="F142:F167" si="33">STANDARDIZE(C142,C$9,C$10)</f>
        <v>1.3720316793046821</v>
      </c>
      <c r="G142" s="3">
        <f t="shared" ref="G142:G167" si="34">STANDARDIZE(D142,D$9,D$10)</f>
        <v>-1.3609201985481254</v>
      </c>
      <c r="H142" s="3">
        <f t="shared" ref="H142:H167" si="35">STANDARDIZE(E142,E$9,E$10)</f>
        <v>0.20979566643386929</v>
      </c>
      <c r="J142" s="2">
        <v>130</v>
      </c>
      <c r="K142" s="2" t="s">
        <v>4</v>
      </c>
      <c r="L142" s="2">
        <f t="shared" si="29"/>
        <v>2.4396733940897741</v>
      </c>
      <c r="M142" s="2">
        <f t="shared" si="30"/>
        <v>5.8897367250682757</v>
      </c>
      <c r="N142" s="2">
        <f t="shared" si="31"/>
        <v>5.4782930908326639</v>
      </c>
      <c r="O142" s="2">
        <f t="shared" si="32"/>
        <v>1.1334221454464206</v>
      </c>
      <c r="P142" s="2">
        <f t="shared" ref="P142:P167" si="36">MIN(L142:O142)</f>
        <v>1.1334221454464206</v>
      </c>
      <c r="Q142" s="2">
        <f t="shared" ref="Q142:Q167" si="37">MATCH(P142, L142:O142, 0)</f>
        <v>4</v>
      </c>
    </row>
    <row r="143" spans="1:17" x14ac:dyDescent="0.25">
      <c r="A143" s="2">
        <v>131</v>
      </c>
      <c r="B143" s="2" t="s">
        <v>4</v>
      </c>
      <c r="C143" s="2">
        <v>26</v>
      </c>
      <c r="D143" s="2">
        <v>3</v>
      </c>
      <c r="E143" s="2">
        <v>19862</v>
      </c>
      <c r="F143" s="3">
        <f t="shared" si="33"/>
        <v>-1.2471735107466781</v>
      </c>
      <c r="G143" s="3">
        <f t="shared" si="34"/>
        <v>1.2220507905330107</v>
      </c>
      <c r="H143" s="3">
        <f t="shared" si="35"/>
        <v>-1.1492593735744783</v>
      </c>
      <c r="J143" s="2">
        <v>131</v>
      </c>
      <c r="K143" s="2" t="s">
        <v>4</v>
      </c>
      <c r="L143" s="2">
        <f t="shared" si="29"/>
        <v>9.4529716398288759</v>
      </c>
      <c r="M143" s="2">
        <f t="shared" si="30"/>
        <v>3.4995633172775773</v>
      </c>
      <c r="N143" s="2">
        <f t="shared" si="31"/>
        <v>3.905170059900946</v>
      </c>
      <c r="O143" s="2">
        <f t="shared" si="32"/>
        <v>15.363996705166624</v>
      </c>
      <c r="P143" s="2">
        <f t="shared" si="36"/>
        <v>3.4995633172775773</v>
      </c>
      <c r="Q143" s="2">
        <f t="shared" si="37"/>
        <v>2</v>
      </c>
    </row>
    <row r="144" spans="1:17" x14ac:dyDescent="0.25">
      <c r="A144" s="2">
        <v>132</v>
      </c>
      <c r="B144" s="2" t="s">
        <v>4</v>
      </c>
      <c r="C144" s="2">
        <v>53</v>
      </c>
      <c r="D144" s="2">
        <v>3</v>
      </c>
      <c r="E144" s="2">
        <v>40379</v>
      </c>
      <c r="F144" s="3">
        <f t="shared" si="33"/>
        <v>0.71723038179184206</v>
      </c>
      <c r="G144" s="3">
        <f t="shared" si="34"/>
        <v>1.2220507905330107</v>
      </c>
      <c r="H144" s="3">
        <f t="shared" si="35"/>
        <v>0.80365645888463833</v>
      </c>
      <c r="J144" s="2">
        <v>132</v>
      </c>
      <c r="K144" s="2" t="s">
        <v>4</v>
      </c>
      <c r="L144" s="2">
        <f t="shared" si="29"/>
        <v>6.8951831942786832</v>
      </c>
      <c r="M144" s="2">
        <f t="shared" si="30"/>
        <v>7.1233014443109628</v>
      </c>
      <c r="N144" s="2">
        <f t="shared" si="31"/>
        <v>6.3548346064597752</v>
      </c>
      <c r="O144" s="2">
        <f t="shared" si="32"/>
        <v>6.7320476611003492</v>
      </c>
      <c r="P144" s="2">
        <f t="shared" si="36"/>
        <v>6.3548346064597752</v>
      </c>
      <c r="Q144" s="2">
        <f t="shared" si="37"/>
        <v>3</v>
      </c>
    </row>
    <row r="145" spans="1:17" x14ac:dyDescent="0.25">
      <c r="A145" s="2">
        <v>133</v>
      </c>
      <c r="B145" s="2" t="s">
        <v>4</v>
      </c>
      <c r="C145" s="2">
        <v>30</v>
      </c>
      <c r="D145" s="2">
        <v>3</v>
      </c>
      <c r="E145" s="2">
        <v>39293</v>
      </c>
      <c r="F145" s="3">
        <f t="shared" si="33"/>
        <v>-0.95615071185208245</v>
      </c>
      <c r="G145" s="3">
        <f t="shared" si="34"/>
        <v>1.2220507905330107</v>
      </c>
      <c r="H145" s="3">
        <f t="shared" si="35"/>
        <v>0.70028527430353005</v>
      </c>
      <c r="J145" s="2">
        <v>133</v>
      </c>
      <c r="K145" s="2" t="s">
        <v>4</v>
      </c>
      <c r="L145" s="2">
        <f t="shared" si="29"/>
        <v>11.262255558032496</v>
      </c>
      <c r="M145" s="2">
        <f t="shared" si="30"/>
        <v>4.7689310349718612</v>
      </c>
      <c r="N145" s="2">
        <f t="shared" si="31"/>
        <v>4.0626099254627981</v>
      </c>
      <c r="O145" s="2">
        <f t="shared" si="32"/>
        <v>9.5937089151435799</v>
      </c>
      <c r="P145" s="2">
        <f t="shared" si="36"/>
        <v>4.0626099254627981</v>
      </c>
      <c r="Q145" s="2">
        <f t="shared" si="37"/>
        <v>3</v>
      </c>
    </row>
    <row r="146" spans="1:17" x14ac:dyDescent="0.25">
      <c r="A146" s="2">
        <v>134</v>
      </c>
      <c r="B146" s="2" t="s">
        <v>4</v>
      </c>
      <c r="C146" s="2">
        <v>43</v>
      </c>
      <c r="D146" s="2">
        <v>3</v>
      </c>
      <c r="E146" s="2">
        <v>39061</v>
      </c>
      <c r="F146" s="3">
        <f t="shared" si="33"/>
        <v>-1.0326615444646853E-2</v>
      </c>
      <c r="G146" s="3">
        <f t="shared" si="34"/>
        <v>1.2220507905330107</v>
      </c>
      <c r="H146" s="3">
        <f t="shared" si="35"/>
        <v>0.67820229564531898</v>
      </c>
      <c r="J146" s="2">
        <v>134</v>
      </c>
      <c r="K146" s="2" t="s">
        <v>4</v>
      </c>
      <c r="L146" s="2">
        <f t="shared" si="29"/>
        <v>7.8117217027458681</v>
      </c>
      <c r="M146" s="2">
        <f t="shared" si="30"/>
        <v>5.1925899890996483</v>
      </c>
      <c r="N146" s="2">
        <f t="shared" si="31"/>
        <v>4.4995449467870605</v>
      </c>
      <c r="O146" s="2">
        <f t="shared" si="32"/>
        <v>7.338743145438805</v>
      </c>
      <c r="P146" s="2">
        <f t="shared" si="36"/>
        <v>4.4995449467870605</v>
      </c>
      <c r="Q146" s="2">
        <f t="shared" si="37"/>
        <v>3</v>
      </c>
    </row>
    <row r="147" spans="1:17" x14ac:dyDescent="0.25">
      <c r="A147" s="2">
        <v>135</v>
      </c>
      <c r="B147" s="2" t="s">
        <v>4</v>
      </c>
      <c r="C147" s="2">
        <v>40</v>
      </c>
      <c r="D147" s="2">
        <v>1</v>
      </c>
      <c r="E147" s="2">
        <v>43353</v>
      </c>
      <c r="F147" s="3">
        <f t="shared" si="33"/>
        <v>-0.22859371461559355</v>
      </c>
      <c r="G147" s="3">
        <f t="shared" si="34"/>
        <v>-0.49992986885441337</v>
      </c>
      <c r="H147" s="3">
        <f t="shared" si="35"/>
        <v>1.0867374008222226</v>
      </c>
      <c r="J147" s="2">
        <v>135</v>
      </c>
      <c r="K147" s="2" t="s">
        <v>4</v>
      </c>
      <c r="L147" s="2">
        <f t="shared" si="29"/>
        <v>7.0786105746214751</v>
      </c>
      <c r="M147" s="2">
        <f t="shared" si="30"/>
        <v>3.1890233891028372</v>
      </c>
      <c r="N147" s="2">
        <f t="shared" si="31"/>
        <v>2.250371103655445</v>
      </c>
      <c r="O147" s="2">
        <f t="shared" si="32"/>
        <v>1.6372940434013035</v>
      </c>
      <c r="P147" s="2">
        <f t="shared" si="36"/>
        <v>1.6372940434013035</v>
      </c>
      <c r="Q147" s="2">
        <f t="shared" si="37"/>
        <v>4</v>
      </c>
    </row>
    <row r="148" spans="1:17" x14ac:dyDescent="0.25">
      <c r="A148" s="2">
        <v>136</v>
      </c>
      <c r="B148" s="2" t="s">
        <v>4</v>
      </c>
      <c r="C148" s="2">
        <v>51</v>
      </c>
      <c r="D148" s="2">
        <v>1</v>
      </c>
      <c r="E148" s="2">
        <v>32340</v>
      </c>
      <c r="F148" s="3">
        <f t="shared" si="33"/>
        <v>0.57171898234454432</v>
      </c>
      <c r="G148" s="3">
        <f t="shared" si="34"/>
        <v>-0.49992986885441337</v>
      </c>
      <c r="H148" s="3">
        <f t="shared" si="35"/>
        <v>3.846221132705982E-2</v>
      </c>
      <c r="J148" s="2">
        <v>136</v>
      </c>
      <c r="K148" s="2" t="s">
        <v>4</v>
      </c>
      <c r="L148" s="2">
        <f t="shared" si="29"/>
        <v>1.8058978367025751</v>
      </c>
      <c r="M148" s="2">
        <f t="shared" si="30"/>
        <v>2.1550869084636872</v>
      </c>
      <c r="N148" s="2">
        <f t="shared" si="31"/>
        <v>1.8466472438559056</v>
      </c>
      <c r="O148" s="2">
        <f t="shared" si="32"/>
        <v>1.7841383552400727</v>
      </c>
      <c r="P148" s="2">
        <f t="shared" si="36"/>
        <v>1.7841383552400727</v>
      </c>
      <c r="Q148" s="2">
        <f t="shared" si="37"/>
        <v>4</v>
      </c>
    </row>
    <row r="149" spans="1:17" x14ac:dyDescent="0.25">
      <c r="A149" s="2">
        <v>137</v>
      </c>
      <c r="B149" s="2" t="s">
        <v>5</v>
      </c>
      <c r="C149" s="2">
        <v>61</v>
      </c>
      <c r="D149" s="2">
        <v>0</v>
      </c>
      <c r="E149" s="2">
        <v>22664</v>
      </c>
      <c r="F149" s="3">
        <f t="shared" si="33"/>
        <v>1.2992759795810334</v>
      </c>
      <c r="G149" s="3">
        <f t="shared" si="34"/>
        <v>-1.3609201985481254</v>
      </c>
      <c r="H149" s="3">
        <f t="shared" si="35"/>
        <v>-0.88255029512487826</v>
      </c>
      <c r="J149" s="2">
        <v>137</v>
      </c>
      <c r="K149" s="2" t="s">
        <v>5</v>
      </c>
      <c r="L149" s="2">
        <f t="shared" si="29"/>
        <v>0.78491700847131174</v>
      </c>
      <c r="M149" s="2">
        <f t="shared" si="30"/>
        <v>4.957715566793742</v>
      </c>
      <c r="N149" s="2">
        <f t="shared" si="31"/>
        <v>5.2029794633631203</v>
      </c>
      <c r="O149" s="2">
        <f t="shared" si="32"/>
        <v>4.0705692295134668</v>
      </c>
      <c r="P149" s="2">
        <f t="shared" si="36"/>
        <v>0.78491700847131174</v>
      </c>
      <c r="Q149" s="2">
        <f t="shared" si="37"/>
        <v>1</v>
      </c>
    </row>
    <row r="150" spans="1:17" x14ac:dyDescent="0.25">
      <c r="A150" s="2">
        <v>138</v>
      </c>
      <c r="B150" s="2" t="s">
        <v>4</v>
      </c>
      <c r="C150" s="2">
        <v>51</v>
      </c>
      <c r="D150" s="2">
        <v>3</v>
      </c>
      <c r="E150" s="2">
        <v>29539</v>
      </c>
      <c r="F150" s="3">
        <f t="shared" si="33"/>
        <v>0.57171898234454432</v>
      </c>
      <c r="G150" s="3">
        <f t="shared" si="34"/>
        <v>1.2220507905330107</v>
      </c>
      <c r="H150" s="3">
        <f t="shared" si="35"/>
        <v>-0.22815168186970317</v>
      </c>
      <c r="J150" s="2">
        <v>138</v>
      </c>
      <c r="K150" s="2" t="s">
        <v>4</v>
      </c>
      <c r="L150" s="2">
        <f t="shared" si="29"/>
        <v>4.239731340857527</v>
      </c>
      <c r="M150" s="2">
        <f t="shared" si="30"/>
        <v>4.8376727342117611</v>
      </c>
      <c r="N150" s="2">
        <f t="shared" si="31"/>
        <v>4.6895186912303988</v>
      </c>
      <c r="O150" s="2">
        <f t="shared" si="32"/>
        <v>8.3246279285830109</v>
      </c>
      <c r="P150" s="2">
        <f t="shared" si="36"/>
        <v>4.239731340857527</v>
      </c>
      <c r="Q150" s="2">
        <f t="shared" si="37"/>
        <v>1</v>
      </c>
    </row>
    <row r="151" spans="1:17" x14ac:dyDescent="0.25">
      <c r="A151" s="2">
        <v>139</v>
      </c>
      <c r="B151" s="2" t="s">
        <v>4</v>
      </c>
      <c r="C151" s="2">
        <v>42</v>
      </c>
      <c r="D151" s="2">
        <v>3</v>
      </c>
      <c r="E151" s="2">
        <v>41809</v>
      </c>
      <c r="F151" s="3">
        <f t="shared" si="33"/>
        <v>-8.3082315168295742E-2</v>
      </c>
      <c r="G151" s="3">
        <f t="shared" si="34"/>
        <v>1.2220507905330107</v>
      </c>
      <c r="H151" s="3">
        <f t="shared" si="35"/>
        <v>0.93977137044171477</v>
      </c>
      <c r="J151" s="2">
        <v>139</v>
      </c>
      <c r="K151" s="2" t="s">
        <v>4</v>
      </c>
      <c r="L151" s="2">
        <f t="shared" si="29"/>
        <v>9.0017351153684473</v>
      </c>
      <c r="M151" s="2">
        <f t="shared" si="30"/>
        <v>5.8421279820327516</v>
      </c>
      <c r="N151" s="2">
        <f t="shared" si="31"/>
        <v>4.9918302127550094</v>
      </c>
      <c r="O151" s="2">
        <f t="shared" si="32"/>
        <v>7.3242217006434052</v>
      </c>
      <c r="P151" s="2">
        <f t="shared" si="36"/>
        <v>4.9918302127550094</v>
      </c>
      <c r="Q151" s="2">
        <f t="shared" si="37"/>
        <v>3</v>
      </c>
    </row>
    <row r="152" spans="1:17" x14ac:dyDescent="0.25">
      <c r="A152" s="2">
        <v>140</v>
      </c>
      <c r="B152" s="2" t="s">
        <v>4</v>
      </c>
      <c r="C152" s="2">
        <v>18</v>
      </c>
      <c r="D152" s="2">
        <v>2</v>
      </c>
      <c r="E152" s="2">
        <v>19902</v>
      </c>
      <c r="F152" s="3">
        <f t="shared" si="33"/>
        <v>-1.8292191085358693</v>
      </c>
      <c r="G152" s="3">
        <f t="shared" si="34"/>
        <v>0.36106046083929866</v>
      </c>
      <c r="H152" s="3">
        <f t="shared" si="35"/>
        <v>-1.1454519634609936</v>
      </c>
      <c r="J152" s="2">
        <v>140</v>
      </c>
      <c r="K152" s="2" t="s">
        <v>4</v>
      </c>
      <c r="L152" s="2">
        <f t="shared" si="29"/>
        <v>10.531708912601834</v>
      </c>
      <c r="M152" s="2">
        <f t="shared" si="30"/>
        <v>2.2033087088073056</v>
      </c>
      <c r="N152" s="2">
        <f t="shared" si="31"/>
        <v>2.6066264743278333</v>
      </c>
      <c r="O152" s="2">
        <f t="shared" si="32"/>
        <v>14.266270681236529</v>
      </c>
      <c r="P152" s="2">
        <f t="shared" si="36"/>
        <v>2.2033087088073056</v>
      </c>
      <c r="Q152" s="2">
        <f t="shared" si="37"/>
        <v>2</v>
      </c>
    </row>
    <row r="153" spans="1:17" x14ac:dyDescent="0.25">
      <c r="A153" s="2">
        <v>141</v>
      </c>
      <c r="B153" s="2" t="s">
        <v>5</v>
      </c>
      <c r="C153" s="2">
        <v>33</v>
      </c>
      <c r="D153" s="2">
        <v>1</v>
      </c>
      <c r="E153" s="2">
        <v>20103</v>
      </c>
      <c r="F153" s="3">
        <f t="shared" si="33"/>
        <v>-0.73788361268113578</v>
      </c>
      <c r="G153" s="3">
        <f t="shared" si="34"/>
        <v>-0.49992986885441337</v>
      </c>
      <c r="H153" s="3">
        <f t="shared" si="35"/>
        <v>-1.1263197276407333</v>
      </c>
      <c r="J153" s="2">
        <v>141</v>
      </c>
      <c r="K153" s="2" t="s">
        <v>5</v>
      </c>
      <c r="L153" s="2">
        <f t="shared" si="29"/>
        <v>4.1512395179817885</v>
      </c>
      <c r="M153" s="2">
        <f t="shared" si="30"/>
        <v>0.25143797378904553</v>
      </c>
      <c r="N153" s="2">
        <f t="shared" si="31"/>
        <v>0.64325362936779895</v>
      </c>
      <c r="O153" s="2">
        <f t="shared" si="32"/>
        <v>7.5916968957833753</v>
      </c>
      <c r="P153" s="2">
        <f t="shared" si="36"/>
        <v>0.25143797378904553</v>
      </c>
      <c r="Q153" s="2">
        <f t="shared" si="37"/>
        <v>2</v>
      </c>
    </row>
    <row r="154" spans="1:17" x14ac:dyDescent="0.25">
      <c r="A154" s="2">
        <v>142</v>
      </c>
      <c r="B154" s="2" t="s">
        <v>5</v>
      </c>
      <c r="C154" s="2">
        <v>65</v>
      </c>
      <c r="D154" s="2">
        <v>2</v>
      </c>
      <c r="E154" s="2">
        <v>49835</v>
      </c>
      <c r="F154" s="3">
        <f t="shared" si="33"/>
        <v>1.5902987784756288</v>
      </c>
      <c r="G154" s="3">
        <f t="shared" si="34"/>
        <v>0.36106046083929866</v>
      </c>
      <c r="H154" s="3">
        <f t="shared" si="35"/>
        <v>1.7037282097124109</v>
      </c>
      <c r="J154" s="2">
        <v>142</v>
      </c>
      <c r="K154" s="2" t="s">
        <v>5</v>
      </c>
      <c r="L154" s="2">
        <f t="shared" si="29"/>
        <v>8.6386661985670798</v>
      </c>
      <c r="M154" s="2">
        <f t="shared" si="30"/>
        <v>11.58417155918961</v>
      </c>
      <c r="N154" s="2">
        <f t="shared" si="31"/>
        <v>10.274590534226887</v>
      </c>
      <c r="O154" s="2">
        <f t="shared" si="32"/>
        <v>4.1558279488777927</v>
      </c>
      <c r="P154" s="2">
        <f t="shared" si="36"/>
        <v>4.1558279488777927</v>
      </c>
      <c r="Q154" s="2">
        <f t="shared" si="37"/>
        <v>4</v>
      </c>
    </row>
    <row r="155" spans="1:17" x14ac:dyDescent="0.25">
      <c r="A155" s="2">
        <v>143</v>
      </c>
      <c r="B155" s="2" t="s">
        <v>4</v>
      </c>
      <c r="C155" s="2">
        <v>43</v>
      </c>
      <c r="D155" s="2">
        <v>3</v>
      </c>
      <c r="E155" s="2">
        <v>36612</v>
      </c>
      <c r="F155" s="3">
        <f t="shared" si="33"/>
        <v>-1.0326615444646853E-2</v>
      </c>
      <c r="G155" s="3">
        <f t="shared" si="34"/>
        <v>1.2220507905330107</v>
      </c>
      <c r="H155" s="3">
        <f t="shared" si="35"/>
        <v>0.44509361144722098</v>
      </c>
      <c r="J155" s="2">
        <v>143</v>
      </c>
      <c r="K155" s="2" t="s">
        <v>4</v>
      </c>
      <c r="L155" s="2">
        <f t="shared" si="29"/>
        <v>7.0410482181232741</v>
      </c>
      <c r="M155" s="2">
        <f t="shared" si="30"/>
        <v>4.6394082701255916</v>
      </c>
      <c r="N155" s="2">
        <f t="shared" si="31"/>
        <v>4.0865058509344259</v>
      </c>
      <c r="O155" s="2">
        <f t="shared" si="32"/>
        <v>7.5660644205938006</v>
      </c>
      <c r="P155" s="2">
        <f t="shared" si="36"/>
        <v>4.0865058509344259</v>
      </c>
      <c r="Q155" s="2">
        <f t="shared" si="37"/>
        <v>3</v>
      </c>
    </row>
    <row r="156" spans="1:17" x14ac:dyDescent="0.25">
      <c r="A156" s="2">
        <v>144</v>
      </c>
      <c r="B156" s="2" t="s">
        <v>4</v>
      </c>
      <c r="C156" s="2">
        <v>40</v>
      </c>
      <c r="D156" s="2">
        <v>0</v>
      </c>
      <c r="E156" s="2">
        <v>49560</v>
      </c>
      <c r="F156" s="3">
        <f t="shared" si="33"/>
        <v>-0.22859371461559355</v>
      </c>
      <c r="G156" s="3">
        <f t="shared" si="34"/>
        <v>-1.3609201985481254</v>
      </c>
      <c r="H156" s="3">
        <f t="shared" si="35"/>
        <v>1.6775522651822039</v>
      </c>
      <c r="J156" s="2">
        <v>144</v>
      </c>
      <c r="K156" s="2" t="s">
        <v>4</v>
      </c>
      <c r="L156" s="2">
        <f t="shared" si="29"/>
        <v>10.742713363856609</v>
      </c>
      <c r="M156" s="2">
        <f t="shared" si="30"/>
        <v>6.3018924546219743</v>
      </c>
      <c r="N156" s="2">
        <f t="shared" si="31"/>
        <v>5.0080481472412792</v>
      </c>
      <c r="O156" s="2">
        <f t="shared" si="32"/>
        <v>1.2893665469722169</v>
      </c>
      <c r="P156" s="2">
        <f t="shared" si="36"/>
        <v>1.2893665469722169</v>
      </c>
      <c r="Q156" s="2">
        <f t="shared" si="37"/>
        <v>4</v>
      </c>
    </row>
    <row r="157" spans="1:17" x14ac:dyDescent="0.25">
      <c r="A157" s="2">
        <v>145</v>
      </c>
      <c r="B157" s="2" t="s">
        <v>4</v>
      </c>
      <c r="C157" s="2">
        <v>33</v>
      </c>
      <c r="D157" s="2">
        <v>0</v>
      </c>
      <c r="E157" s="2">
        <v>16530</v>
      </c>
      <c r="F157" s="3">
        <f t="shared" si="33"/>
        <v>-0.73788361268113578</v>
      </c>
      <c r="G157" s="3">
        <f t="shared" si="34"/>
        <v>-1.3609201985481254</v>
      </c>
      <c r="H157" s="3">
        <f t="shared" si="35"/>
        <v>-1.4664166360277502</v>
      </c>
      <c r="J157" s="2">
        <v>145</v>
      </c>
      <c r="K157" s="2" t="s">
        <v>4</v>
      </c>
      <c r="L157" s="2">
        <f t="shared" si="29"/>
        <v>5.0319709751993136</v>
      </c>
      <c r="M157" s="2">
        <f t="shared" si="30"/>
        <v>1.4494818355236092</v>
      </c>
      <c r="N157" s="2">
        <f t="shared" si="31"/>
        <v>2.0457603708136065</v>
      </c>
      <c r="O157" s="2">
        <f t="shared" si="32"/>
        <v>8.4458569283513132</v>
      </c>
      <c r="P157" s="2">
        <f t="shared" si="36"/>
        <v>1.4494818355236092</v>
      </c>
      <c r="Q157" s="2">
        <f t="shared" si="37"/>
        <v>2</v>
      </c>
    </row>
    <row r="158" spans="1:17" x14ac:dyDescent="0.25">
      <c r="A158" s="2">
        <v>146</v>
      </c>
      <c r="B158" s="2" t="s">
        <v>4</v>
      </c>
      <c r="C158" s="2">
        <v>59</v>
      </c>
      <c r="D158" s="2">
        <v>2</v>
      </c>
      <c r="E158" s="2">
        <v>48289</v>
      </c>
      <c r="F158" s="3">
        <f t="shared" si="33"/>
        <v>1.1537645801337355</v>
      </c>
      <c r="G158" s="3">
        <f t="shared" si="34"/>
        <v>0.36106046083929866</v>
      </c>
      <c r="H158" s="3">
        <f t="shared" si="35"/>
        <v>1.556571808826229</v>
      </c>
      <c r="J158" s="2">
        <v>146</v>
      </c>
      <c r="K158" s="2" t="s">
        <v>4</v>
      </c>
      <c r="L158" s="2">
        <f t="shared" si="29"/>
        <v>7.7741623907001323</v>
      </c>
      <c r="M158" s="2">
        <f t="shared" si="30"/>
        <v>9.0783858749603059</v>
      </c>
      <c r="N158" s="2">
        <f t="shared" si="31"/>
        <v>7.8572738150223742</v>
      </c>
      <c r="O158" s="2">
        <f t="shared" si="32"/>
        <v>3.4131707326520386</v>
      </c>
      <c r="P158" s="2">
        <f t="shared" si="36"/>
        <v>3.4131707326520386</v>
      </c>
      <c r="Q158" s="2">
        <f t="shared" si="37"/>
        <v>4</v>
      </c>
    </row>
    <row r="159" spans="1:17" x14ac:dyDescent="0.25">
      <c r="A159" s="2">
        <v>147</v>
      </c>
      <c r="B159" s="2" t="s">
        <v>4</v>
      </c>
      <c r="C159" s="2">
        <v>32</v>
      </c>
      <c r="D159" s="2">
        <v>2</v>
      </c>
      <c r="E159" s="2">
        <v>15804</v>
      </c>
      <c r="F159" s="3">
        <f t="shared" si="33"/>
        <v>-0.81063931240478471</v>
      </c>
      <c r="G159" s="3">
        <f t="shared" si="34"/>
        <v>0.36106046083929866</v>
      </c>
      <c r="H159" s="3">
        <f t="shared" si="35"/>
        <v>-1.5355211295874966</v>
      </c>
      <c r="J159" s="2">
        <v>147</v>
      </c>
      <c r="K159" s="2" t="s">
        <v>4</v>
      </c>
      <c r="L159" s="2">
        <f t="shared" si="29"/>
        <v>5.3903022433296197</v>
      </c>
      <c r="M159" s="2">
        <f t="shared" si="30"/>
        <v>1.5758580571220626</v>
      </c>
      <c r="N159" s="2">
        <f t="shared" si="31"/>
        <v>2.2136815268286183</v>
      </c>
      <c r="O159" s="2">
        <f t="shared" si="32"/>
        <v>11.980564399403244</v>
      </c>
      <c r="P159" s="2">
        <f t="shared" si="36"/>
        <v>1.5758580571220626</v>
      </c>
      <c r="Q159" s="2">
        <f t="shared" si="37"/>
        <v>2</v>
      </c>
    </row>
    <row r="160" spans="1:17" x14ac:dyDescent="0.25">
      <c r="A160" s="2">
        <v>148</v>
      </c>
      <c r="B160" s="2" t="s">
        <v>4</v>
      </c>
      <c r="C160" s="2">
        <v>62</v>
      </c>
      <c r="D160" s="2">
        <v>0</v>
      </c>
      <c r="E160" s="2">
        <v>17371</v>
      </c>
      <c r="F160" s="3">
        <f t="shared" si="33"/>
        <v>1.3720316793046821</v>
      </c>
      <c r="G160" s="3">
        <f t="shared" si="34"/>
        <v>-1.3609201985481254</v>
      </c>
      <c r="H160" s="3">
        <f t="shared" si="35"/>
        <v>-1.3863658383917352</v>
      </c>
      <c r="J160" s="2">
        <v>148</v>
      </c>
      <c r="K160" s="2" t="s">
        <v>4</v>
      </c>
      <c r="L160" s="2">
        <f t="shared" si="29"/>
        <v>0.83361040824514743</v>
      </c>
      <c r="M160" s="2">
        <f t="shared" si="30"/>
        <v>5.7729017580722948</v>
      </c>
      <c r="N160" s="2">
        <f t="shared" si="31"/>
        <v>6.3210545497750665</v>
      </c>
      <c r="O160" s="2">
        <f t="shared" si="32"/>
        <v>6.3609133150572488</v>
      </c>
      <c r="P160" s="2">
        <f t="shared" si="36"/>
        <v>0.83361040824514743</v>
      </c>
      <c r="Q160" s="2">
        <f t="shared" si="37"/>
        <v>1</v>
      </c>
    </row>
    <row r="161" spans="1:17" x14ac:dyDescent="0.25">
      <c r="A161" s="2">
        <v>149</v>
      </c>
      <c r="B161" s="2" t="s">
        <v>5</v>
      </c>
      <c r="C161" s="2">
        <v>47</v>
      </c>
      <c r="D161" s="2">
        <v>2</v>
      </c>
      <c r="E161" s="2">
        <v>16707</v>
      </c>
      <c r="F161" s="3">
        <f t="shared" si="33"/>
        <v>0.28069618344994873</v>
      </c>
      <c r="G161" s="3">
        <f t="shared" si="34"/>
        <v>0.36106046083929866</v>
      </c>
      <c r="H161" s="3">
        <f t="shared" si="35"/>
        <v>-1.4495688462755805</v>
      </c>
      <c r="J161" s="2">
        <v>149</v>
      </c>
      <c r="K161" s="2" t="s">
        <v>5</v>
      </c>
      <c r="L161" s="2">
        <f t="shared" si="29"/>
        <v>1.9071035702763441</v>
      </c>
      <c r="M161" s="2">
        <f t="shared" si="30"/>
        <v>2.4589145485765442</v>
      </c>
      <c r="N161" s="2">
        <f t="shared" si="31"/>
        <v>3.0450643601864718</v>
      </c>
      <c r="O161" s="2">
        <f t="shared" si="32"/>
        <v>9.3997972172189037</v>
      </c>
      <c r="P161" s="2">
        <f t="shared" si="36"/>
        <v>1.9071035702763441</v>
      </c>
      <c r="Q161" s="2">
        <f t="shared" si="37"/>
        <v>1</v>
      </c>
    </row>
    <row r="162" spans="1:17" x14ac:dyDescent="0.25">
      <c r="A162" s="2">
        <v>150</v>
      </c>
      <c r="B162" s="2" t="s">
        <v>5</v>
      </c>
      <c r="C162" s="2">
        <v>34</v>
      </c>
      <c r="D162" s="2">
        <v>2</v>
      </c>
      <c r="E162" s="2">
        <v>46305</v>
      </c>
      <c r="F162" s="3">
        <f t="shared" si="33"/>
        <v>-0.66512791295748686</v>
      </c>
      <c r="G162" s="3">
        <f t="shared" si="34"/>
        <v>0.36106046083929866</v>
      </c>
      <c r="H162" s="3">
        <f t="shared" si="35"/>
        <v>1.3677242671973899</v>
      </c>
      <c r="J162" s="2">
        <v>150</v>
      </c>
      <c r="K162" s="2" t="s">
        <v>5</v>
      </c>
      <c r="L162" s="2">
        <f t="shared" si="29"/>
        <v>10.647413945825804</v>
      </c>
      <c r="M162" s="2">
        <f t="shared" si="30"/>
        <v>4.7170847116756702</v>
      </c>
      <c r="N162" s="2">
        <f t="shared" si="31"/>
        <v>3.609505916038636</v>
      </c>
      <c r="O162" s="2">
        <f t="shared" si="32"/>
        <v>4.9775676347370563</v>
      </c>
      <c r="P162" s="2">
        <f t="shared" si="36"/>
        <v>3.609505916038636</v>
      </c>
      <c r="Q162" s="2">
        <f t="shared" si="37"/>
        <v>3</v>
      </c>
    </row>
    <row r="163" spans="1:17" x14ac:dyDescent="0.25">
      <c r="A163" s="2">
        <v>151</v>
      </c>
      <c r="B163" s="2" t="s">
        <v>5</v>
      </c>
      <c r="C163" s="2">
        <v>38</v>
      </c>
      <c r="D163" s="2">
        <v>3</v>
      </c>
      <c r="E163" s="2">
        <v>32579</v>
      </c>
      <c r="F163" s="3">
        <f t="shared" si="33"/>
        <v>-0.37410511406289132</v>
      </c>
      <c r="G163" s="3">
        <f t="shared" si="34"/>
        <v>1.2220507905330107</v>
      </c>
      <c r="H163" s="3">
        <f t="shared" si="35"/>
        <v>6.1211486755130634E-2</v>
      </c>
      <c r="J163" s="2">
        <v>151</v>
      </c>
      <c r="K163" s="2" t="s">
        <v>5</v>
      </c>
      <c r="L163" s="2">
        <f t="shared" si="29"/>
        <v>7.093904347841451</v>
      </c>
      <c r="M163" s="2">
        <f t="shared" si="30"/>
        <v>3.5682789514051594</v>
      </c>
      <c r="N163" s="2">
        <f t="shared" si="31"/>
        <v>3.2461626486079047</v>
      </c>
      <c r="O163" s="2">
        <f t="shared" si="32"/>
        <v>8.838941594184563</v>
      </c>
      <c r="P163" s="2">
        <f t="shared" si="36"/>
        <v>3.2461626486079047</v>
      </c>
      <c r="Q163" s="2">
        <f t="shared" si="37"/>
        <v>3</v>
      </c>
    </row>
    <row r="164" spans="1:17" x14ac:dyDescent="0.25">
      <c r="A164" s="2">
        <v>152</v>
      </c>
      <c r="B164" s="2" t="s">
        <v>5</v>
      </c>
      <c r="C164" s="2">
        <v>30</v>
      </c>
      <c r="D164" s="2">
        <v>0</v>
      </c>
      <c r="E164" s="2">
        <v>30184</v>
      </c>
      <c r="F164" s="3">
        <f t="shared" si="33"/>
        <v>-0.95615071185208245</v>
      </c>
      <c r="G164" s="3">
        <f t="shared" si="34"/>
        <v>-1.3609201985481254</v>
      </c>
      <c r="H164" s="3">
        <f t="shared" si="35"/>
        <v>-0.16675719378976309</v>
      </c>
      <c r="J164" s="2">
        <v>152</v>
      </c>
      <c r="K164" s="2" t="s">
        <v>5</v>
      </c>
      <c r="L164" s="2">
        <f t="shared" si="29"/>
        <v>6.6831937057016759</v>
      </c>
      <c r="M164" s="2">
        <f t="shared" si="30"/>
        <v>0.99882487610471138</v>
      </c>
      <c r="N164" s="2">
        <f t="shared" si="31"/>
        <v>0.81376107734004233</v>
      </c>
      <c r="O164" s="2">
        <f t="shared" si="32"/>
        <v>4.2788398679812145</v>
      </c>
      <c r="P164" s="2">
        <f t="shared" si="36"/>
        <v>0.81376107734004233</v>
      </c>
      <c r="Q164" s="2">
        <f t="shared" si="37"/>
        <v>3</v>
      </c>
    </row>
    <row r="165" spans="1:17" x14ac:dyDescent="0.25">
      <c r="A165" s="2">
        <v>153</v>
      </c>
      <c r="B165" s="2" t="s">
        <v>5</v>
      </c>
      <c r="C165" s="2">
        <v>32</v>
      </c>
      <c r="D165" s="2">
        <v>3</v>
      </c>
      <c r="E165" s="2">
        <v>33222</v>
      </c>
      <c r="F165" s="3">
        <f t="shared" si="33"/>
        <v>-0.81063931240478471</v>
      </c>
      <c r="G165" s="3">
        <f t="shared" si="34"/>
        <v>1.2220507905330107</v>
      </c>
      <c r="H165" s="3">
        <f t="shared" si="35"/>
        <v>0.12241560432939647</v>
      </c>
      <c r="J165" s="2">
        <v>153</v>
      </c>
      <c r="K165" s="2" t="s">
        <v>5</v>
      </c>
      <c r="L165" s="2">
        <f t="shared" si="29"/>
        <v>8.8902760613941609</v>
      </c>
      <c r="M165" s="2">
        <f t="shared" si="30"/>
        <v>3.5289672063151318</v>
      </c>
      <c r="N165" s="2">
        <f t="shared" si="31"/>
        <v>3.1700555965897133</v>
      </c>
      <c r="O165" s="2">
        <f t="shared" si="32"/>
        <v>9.8651180336564774</v>
      </c>
      <c r="P165" s="2">
        <f t="shared" si="36"/>
        <v>3.1700555965897133</v>
      </c>
      <c r="Q165" s="2">
        <f t="shared" si="37"/>
        <v>3</v>
      </c>
    </row>
    <row r="166" spans="1:17" x14ac:dyDescent="0.25">
      <c r="A166" s="2">
        <v>154</v>
      </c>
      <c r="B166" s="2" t="s">
        <v>4</v>
      </c>
      <c r="C166" s="2">
        <v>53</v>
      </c>
      <c r="D166" s="2">
        <v>3</v>
      </c>
      <c r="E166" s="2">
        <v>44335</v>
      </c>
      <c r="F166" s="3">
        <f t="shared" si="33"/>
        <v>0.71723038179184206</v>
      </c>
      <c r="G166" s="3">
        <f t="shared" si="34"/>
        <v>1.2220507905330107</v>
      </c>
      <c r="H166" s="3">
        <f t="shared" si="35"/>
        <v>1.1802093191082708</v>
      </c>
      <c r="J166" s="2">
        <v>154</v>
      </c>
      <c r="K166" s="2" t="s">
        <v>4</v>
      </c>
      <c r="L166" s="2">
        <f t="shared" si="29"/>
        <v>8.4641431242826535</v>
      </c>
      <c r="M166" s="2">
        <f t="shared" si="30"/>
        <v>8.3409353535286463</v>
      </c>
      <c r="N166" s="2">
        <f t="shared" si="31"/>
        <v>7.3460886802065151</v>
      </c>
      <c r="O166" s="2">
        <f t="shared" si="32"/>
        <v>6.6888935569352101</v>
      </c>
      <c r="P166" s="2">
        <f t="shared" si="36"/>
        <v>6.6888935569352101</v>
      </c>
      <c r="Q166" s="2">
        <f t="shared" si="37"/>
        <v>4</v>
      </c>
    </row>
    <row r="167" spans="1:17" x14ac:dyDescent="0.25">
      <c r="A167" s="2">
        <v>155</v>
      </c>
      <c r="B167" s="2" t="s">
        <v>4</v>
      </c>
      <c r="C167" s="2">
        <v>41</v>
      </c>
      <c r="D167" s="2">
        <v>0</v>
      </c>
      <c r="E167" s="2">
        <v>17101</v>
      </c>
      <c r="F167" s="3">
        <f t="shared" si="33"/>
        <v>-0.15583801489194465</v>
      </c>
      <c r="G167" s="3">
        <f t="shared" si="34"/>
        <v>-1.3609201985481254</v>
      </c>
      <c r="H167" s="3">
        <f t="shared" si="35"/>
        <v>-1.4120658566577566</v>
      </c>
      <c r="J167" s="2">
        <v>155</v>
      </c>
      <c r="K167" s="2" t="s">
        <v>4</v>
      </c>
      <c r="L167" s="2">
        <f t="shared" si="29"/>
        <v>2.9614961806941089</v>
      </c>
      <c r="M167" s="2">
        <f t="shared" si="30"/>
        <v>1.6997369913464633</v>
      </c>
      <c r="N167" s="2">
        <f t="shared" si="31"/>
        <v>2.2633403784934094</v>
      </c>
      <c r="O167" s="2">
        <f t="shared" si="32"/>
        <v>6.8202474338663146</v>
      </c>
      <c r="P167" s="2">
        <f t="shared" si="36"/>
        <v>1.6997369913464633</v>
      </c>
      <c r="Q167" s="2">
        <f t="shared" si="37"/>
        <v>2</v>
      </c>
    </row>
  </sheetData>
  <conditionalFormatting sqref="K3:K6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6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6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6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6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R3:R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3CF68-FD2C-4080-A883-571DC4D4C5B5}">
  <dimension ref="A1:R167"/>
  <sheetViews>
    <sheetView workbookViewId="0">
      <selection activeCell="H7" sqref="H7"/>
    </sheetView>
  </sheetViews>
  <sheetFormatPr defaultRowHeight="15" x14ac:dyDescent="0.25"/>
  <cols>
    <col min="1" max="1" width="9.140625" style="2"/>
    <col min="2" max="2" width="12.28515625" style="2" customWidth="1"/>
    <col min="3" max="3" width="9.140625" style="2"/>
    <col min="4" max="4" width="9.85546875" style="2" bestFit="1" customWidth="1"/>
    <col min="5" max="9" width="9.140625" style="2"/>
    <col min="10" max="10" width="13.140625" style="2" customWidth="1"/>
    <col min="11" max="11" width="10.42578125" style="2" customWidth="1"/>
    <col min="12" max="12" width="9.140625" style="2"/>
    <col min="13" max="13" width="10.5703125" style="2" customWidth="1"/>
    <col min="14" max="15" width="9.140625" style="2"/>
    <col min="16" max="16" width="11.42578125" style="2" bestFit="1" customWidth="1"/>
    <col min="17" max="16384" width="9.140625" style="2"/>
  </cols>
  <sheetData>
    <row r="1" spans="1:18" x14ac:dyDescent="0.25">
      <c r="C1" s="4">
        <v>6</v>
      </c>
      <c r="D1" s="4">
        <v>7</v>
      </c>
      <c r="E1" s="4">
        <v>8</v>
      </c>
    </row>
    <row r="2" spans="1:18" x14ac:dyDescent="0.25">
      <c r="B2" s="10" t="s">
        <v>11</v>
      </c>
      <c r="C2" s="15" t="s">
        <v>8</v>
      </c>
      <c r="D2" s="15" t="s">
        <v>9</v>
      </c>
      <c r="E2" s="15" t="s">
        <v>10</v>
      </c>
      <c r="F2" s="11"/>
      <c r="J2" s="13" t="s">
        <v>20</v>
      </c>
      <c r="K2" s="13" t="s">
        <v>21</v>
      </c>
      <c r="L2" s="13" t="s">
        <v>22</v>
      </c>
      <c r="M2" s="13" t="s">
        <v>27</v>
      </c>
      <c r="N2" s="13" t="s">
        <v>24</v>
      </c>
      <c r="O2" s="13" t="s">
        <v>25</v>
      </c>
      <c r="P2" s="13" t="s">
        <v>26</v>
      </c>
      <c r="Q2" s="13" t="s">
        <v>4</v>
      </c>
      <c r="R2" s="13" t="s">
        <v>5</v>
      </c>
    </row>
    <row r="3" spans="1:18" x14ac:dyDescent="0.25">
      <c r="B3" s="16"/>
      <c r="F3" s="17"/>
      <c r="J3" s="2">
        <v>1</v>
      </c>
      <c r="L3" s="8"/>
      <c r="N3" s="5"/>
      <c r="O3" s="6"/>
      <c r="P3" s="6"/>
    </row>
    <row r="4" spans="1:18" x14ac:dyDescent="0.25">
      <c r="B4" s="16"/>
      <c r="F4" s="17"/>
      <c r="J4" s="2">
        <v>2</v>
      </c>
      <c r="L4" s="8"/>
      <c r="N4" s="5"/>
      <c r="O4" s="6"/>
      <c r="P4" s="6"/>
    </row>
    <row r="5" spans="1:18" x14ac:dyDescent="0.25">
      <c r="B5" s="16"/>
      <c r="F5" s="17"/>
      <c r="J5" s="2">
        <v>3</v>
      </c>
      <c r="L5" s="8"/>
      <c r="N5" s="5"/>
      <c r="O5" s="6"/>
      <c r="P5" s="6"/>
    </row>
    <row r="6" spans="1:18" x14ac:dyDescent="0.25">
      <c r="B6" s="16"/>
      <c r="F6" s="17"/>
      <c r="J6" s="2">
        <v>4</v>
      </c>
      <c r="L6" s="8"/>
      <c r="N6" s="5"/>
      <c r="O6" s="6"/>
      <c r="P6" s="6"/>
    </row>
    <row r="7" spans="1:18" x14ac:dyDescent="0.25">
      <c r="B7" s="12"/>
      <c r="C7" s="13" t="s">
        <v>19</v>
      </c>
      <c r="D7" s="13"/>
      <c r="E7" s="13"/>
      <c r="F7" s="18"/>
      <c r="J7" s="7" t="s">
        <v>23</v>
      </c>
      <c r="K7" s="7">
        <f>SUM(K3:K6)</f>
        <v>0</v>
      </c>
      <c r="L7" s="9">
        <f>SUM(L3:L6)</f>
        <v>0</v>
      </c>
      <c r="M7" s="7">
        <f>SUM(M3:M6)</f>
        <v>0</v>
      </c>
      <c r="N7" s="21"/>
      <c r="O7" s="21"/>
      <c r="P7" s="21"/>
      <c r="Q7" s="7">
        <f t="shared" ref="Q7:R7" si="0">SUM(Q3:Q6)</f>
        <v>0</v>
      </c>
      <c r="R7" s="7">
        <f t="shared" si="0"/>
        <v>0</v>
      </c>
    </row>
    <row r="9" spans="1:18" x14ac:dyDescent="0.25">
      <c r="B9" s="10" t="s">
        <v>1</v>
      </c>
      <c r="C9" s="7"/>
      <c r="D9" s="7"/>
      <c r="E9" s="11"/>
    </row>
    <row r="10" spans="1:18" x14ac:dyDescent="0.25">
      <c r="B10" s="12" t="s">
        <v>7</v>
      </c>
      <c r="C10" s="13"/>
      <c r="D10" s="13"/>
      <c r="E10" s="14"/>
    </row>
    <row r="11" spans="1:18" x14ac:dyDescent="0.25">
      <c r="A11" s="4">
        <v>1</v>
      </c>
      <c r="B11" s="4">
        <v>2</v>
      </c>
      <c r="C11" s="4">
        <v>3</v>
      </c>
      <c r="D11" s="4">
        <v>4</v>
      </c>
      <c r="E11" s="4">
        <v>5</v>
      </c>
      <c r="F11" s="4">
        <v>6</v>
      </c>
      <c r="G11" s="4">
        <v>7</v>
      </c>
      <c r="H11" s="4">
        <v>8</v>
      </c>
    </row>
    <row r="12" spans="1:18" x14ac:dyDescent="0.25">
      <c r="A12" s="1" t="s">
        <v>12</v>
      </c>
      <c r="B12" s="1" t="s">
        <v>3</v>
      </c>
      <c r="C12" s="1" t="s">
        <v>0</v>
      </c>
      <c r="D12" s="1" t="s">
        <v>6</v>
      </c>
      <c r="E12" s="1" t="s">
        <v>2</v>
      </c>
      <c r="F12" s="3" t="s">
        <v>8</v>
      </c>
      <c r="G12" s="3" t="s">
        <v>9</v>
      </c>
      <c r="H12" s="3" t="s">
        <v>10</v>
      </c>
      <c r="J12" s="1" t="s">
        <v>12</v>
      </c>
      <c r="K12" s="1" t="s">
        <v>4</v>
      </c>
      <c r="L12" s="2" t="s">
        <v>13</v>
      </c>
      <c r="M12" s="2" t="s">
        <v>14</v>
      </c>
      <c r="N12" s="2" t="s">
        <v>15</v>
      </c>
      <c r="O12" s="2" t="s">
        <v>16</v>
      </c>
      <c r="P12" s="2" t="s">
        <v>17</v>
      </c>
      <c r="Q12" s="2" t="s">
        <v>18</v>
      </c>
    </row>
    <row r="13" spans="1:18" x14ac:dyDescent="0.25">
      <c r="A13" s="2">
        <v>1</v>
      </c>
      <c r="B13" s="2" t="s">
        <v>4</v>
      </c>
      <c r="C13" s="2">
        <v>61</v>
      </c>
      <c r="D13" s="2">
        <v>1</v>
      </c>
      <c r="E13" s="2">
        <v>20470</v>
      </c>
      <c r="F13" s="3"/>
      <c r="G13" s="3"/>
      <c r="H13" s="3"/>
      <c r="J13" s="2">
        <v>1</v>
      </c>
      <c r="K13" s="2" t="s">
        <v>4</v>
      </c>
    </row>
    <row r="14" spans="1:18" x14ac:dyDescent="0.25">
      <c r="A14" s="2">
        <v>2</v>
      </c>
      <c r="B14" s="2" t="s">
        <v>5</v>
      </c>
      <c r="C14" s="2">
        <v>33</v>
      </c>
      <c r="D14" s="2">
        <v>1</v>
      </c>
      <c r="E14" s="2">
        <v>25371</v>
      </c>
      <c r="F14" s="3"/>
      <c r="G14" s="3"/>
      <c r="H14" s="3"/>
      <c r="J14" s="2">
        <v>2</v>
      </c>
      <c r="K14" s="2" t="s">
        <v>5</v>
      </c>
    </row>
    <row r="15" spans="1:18" x14ac:dyDescent="0.25">
      <c r="A15" s="2">
        <v>3</v>
      </c>
      <c r="B15" s="2" t="s">
        <v>5</v>
      </c>
      <c r="C15" s="2">
        <v>33</v>
      </c>
      <c r="D15" s="2">
        <v>1</v>
      </c>
      <c r="E15" s="2">
        <v>28529</v>
      </c>
      <c r="F15" s="3"/>
      <c r="G15" s="3"/>
      <c r="H15" s="3"/>
      <c r="J15" s="2">
        <v>3</v>
      </c>
      <c r="K15" s="2" t="s">
        <v>5</v>
      </c>
    </row>
    <row r="16" spans="1:18" x14ac:dyDescent="0.25">
      <c r="A16" s="2">
        <v>4</v>
      </c>
      <c r="B16" s="2" t="s">
        <v>5</v>
      </c>
      <c r="C16" s="2">
        <v>53</v>
      </c>
      <c r="D16" s="2">
        <v>0</v>
      </c>
      <c r="E16" s="2">
        <v>42959</v>
      </c>
      <c r="F16" s="3"/>
      <c r="G16" s="3"/>
      <c r="H16" s="3"/>
      <c r="J16" s="2">
        <v>4</v>
      </c>
      <c r="K16" s="2" t="s">
        <v>5</v>
      </c>
    </row>
    <row r="17" spans="1:11" x14ac:dyDescent="0.25">
      <c r="A17" s="2">
        <v>5</v>
      </c>
      <c r="B17" s="2" t="s">
        <v>4</v>
      </c>
      <c r="C17" s="2">
        <v>54</v>
      </c>
      <c r="D17" s="2">
        <v>2</v>
      </c>
      <c r="E17" s="2">
        <v>45339</v>
      </c>
      <c r="F17" s="3"/>
      <c r="G17" s="3"/>
      <c r="H17" s="3"/>
      <c r="J17" s="2">
        <v>5</v>
      </c>
      <c r="K17" s="2" t="s">
        <v>4</v>
      </c>
    </row>
    <row r="18" spans="1:11" x14ac:dyDescent="0.25">
      <c r="A18" s="2">
        <v>6</v>
      </c>
      <c r="B18" s="2" t="s">
        <v>4</v>
      </c>
      <c r="C18" s="2">
        <v>54</v>
      </c>
      <c r="D18" s="2">
        <v>2</v>
      </c>
      <c r="E18" s="2">
        <v>40677</v>
      </c>
      <c r="F18" s="3"/>
      <c r="G18" s="3"/>
      <c r="H18" s="3"/>
      <c r="J18" s="2">
        <v>6</v>
      </c>
      <c r="K18" s="2" t="s">
        <v>4</v>
      </c>
    </row>
    <row r="19" spans="1:11" x14ac:dyDescent="0.25">
      <c r="A19" s="2">
        <v>7</v>
      </c>
      <c r="B19" s="2" t="s">
        <v>5</v>
      </c>
      <c r="C19" s="2">
        <v>18</v>
      </c>
      <c r="D19" s="2">
        <v>1</v>
      </c>
      <c r="E19" s="2">
        <v>42346</v>
      </c>
      <c r="F19" s="3"/>
      <c r="G19" s="3"/>
      <c r="H19" s="3"/>
      <c r="J19" s="2">
        <v>7</v>
      </c>
      <c r="K19" s="2" t="s">
        <v>5</v>
      </c>
    </row>
    <row r="20" spans="1:11" x14ac:dyDescent="0.25">
      <c r="A20" s="2">
        <v>8</v>
      </c>
      <c r="B20" s="2" t="s">
        <v>4</v>
      </c>
      <c r="C20" s="2">
        <v>46</v>
      </c>
      <c r="D20" s="2">
        <v>3</v>
      </c>
      <c r="E20" s="2">
        <v>46252</v>
      </c>
      <c r="F20" s="3"/>
      <c r="G20" s="3"/>
      <c r="H20" s="3"/>
      <c r="J20" s="2">
        <v>8</v>
      </c>
      <c r="K20" s="2" t="s">
        <v>4</v>
      </c>
    </row>
    <row r="21" spans="1:11" x14ac:dyDescent="0.25">
      <c r="A21" s="2">
        <v>9</v>
      </c>
      <c r="B21" s="2" t="s">
        <v>4</v>
      </c>
      <c r="C21" s="2">
        <v>54</v>
      </c>
      <c r="D21" s="2">
        <v>0</v>
      </c>
      <c r="E21" s="2">
        <v>37811</v>
      </c>
      <c r="F21" s="3"/>
      <c r="G21" s="3"/>
      <c r="H21" s="3"/>
      <c r="J21" s="2">
        <v>9</v>
      </c>
      <c r="K21" s="2" t="s">
        <v>4</v>
      </c>
    </row>
    <row r="22" spans="1:11" x14ac:dyDescent="0.25">
      <c r="A22" s="2">
        <v>10</v>
      </c>
      <c r="B22" s="2" t="s">
        <v>4</v>
      </c>
      <c r="C22" s="2">
        <v>18</v>
      </c>
      <c r="D22" s="2">
        <v>0</v>
      </c>
      <c r="E22" s="2">
        <v>48477</v>
      </c>
      <c r="F22" s="3"/>
      <c r="G22" s="3"/>
      <c r="H22" s="3"/>
      <c r="J22" s="2">
        <v>10</v>
      </c>
      <c r="K22" s="2" t="s">
        <v>4</v>
      </c>
    </row>
    <row r="23" spans="1:11" x14ac:dyDescent="0.25">
      <c r="A23" s="2">
        <v>11</v>
      </c>
      <c r="B23" s="2" t="s">
        <v>5</v>
      </c>
      <c r="C23" s="2">
        <v>47</v>
      </c>
      <c r="D23" s="2">
        <v>3</v>
      </c>
      <c r="E23" s="2">
        <v>31106</v>
      </c>
      <c r="F23" s="3"/>
      <c r="G23" s="3"/>
      <c r="H23" s="3"/>
      <c r="J23" s="2">
        <v>11</v>
      </c>
      <c r="K23" s="2" t="s">
        <v>5</v>
      </c>
    </row>
    <row r="24" spans="1:11" x14ac:dyDescent="0.25">
      <c r="A24" s="2">
        <v>12</v>
      </c>
      <c r="B24" s="2" t="s">
        <v>4</v>
      </c>
      <c r="C24" s="2">
        <v>64</v>
      </c>
      <c r="D24" s="2">
        <v>2</v>
      </c>
      <c r="E24" s="2">
        <v>36233</v>
      </c>
      <c r="F24" s="3"/>
      <c r="G24" s="3"/>
      <c r="H24" s="3"/>
      <c r="J24" s="2">
        <v>12</v>
      </c>
      <c r="K24" s="2" t="s">
        <v>4</v>
      </c>
    </row>
    <row r="25" spans="1:11" x14ac:dyDescent="0.25">
      <c r="A25" s="2">
        <v>13</v>
      </c>
      <c r="B25" s="2" t="s">
        <v>4</v>
      </c>
      <c r="C25" s="2">
        <v>55</v>
      </c>
      <c r="D25" s="2">
        <v>2</v>
      </c>
      <c r="E25" s="2">
        <v>41000</v>
      </c>
      <c r="F25" s="3"/>
      <c r="G25" s="3"/>
      <c r="H25" s="3"/>
      <c r="J25" s="2">
        <v>13</v>
      </c>
      <c r="K25" s="2" t="s">
        <v>4</v>
      </c>
    </row>
    <row r="26" spans="1:11" x14ac:dyDescent="0.25">
      <c r="A26" s="2">
        <v>14</v>
      </c>
      <c r="B26" s="2" t="s">
        <v>5</v>
      </c>
      <c r="C26" s="2">
        <v>56</v>
      </c>
      <c r="D26" s="2">
        <v>2</v>
      </c>
      <c r="E26" s="2">
        <v>25152</v>
      </c>
      <c r="F26" s="3"/>
      <c r="G26" s="3"/>
      <c r="H26" s="3"/>
      <c r="J26" s="2">
        <v>14</v>
      </c>
      <c r="K26" s="2" t="s">
        <v>5</v>
      </c>
    </row>
    <row r="27" spans="1:11" x14ac:dyDescent="0.25">
      <c r="A27" s="2">
        <v>15</v>
      </c>
      <c r="B27" s="2" t="s">
        <v>4</v>
      </c>
      <c r="C27" s="2">
        <v>37</v>
      </c>
      <c r="D27" s="2">
        <v>0</v>
      </c>
      <c r="E27" s="2">
        <v>34247</v>
      </c>
      <c r="F27" s="3"/>
      <c r="G27" s="3"/>
      <c r="H27" s="3"/>
      <c r="J27" s="2">
        <v>15</v>
      </c>
      <c r="K27" s="2" t="s">
        <v>4</v>
      </c>
    </row>
    <row r="28" spans="1:11" x14ac:dyDescent="0.25">
      <c r="A28" s="2">
        <v>16</v>
      </c>
      <c r="B28" s="2" t="s">
        <v>4</v>
      </c>
      <c r="C28" s="2">
        <v>53</v>
      </c>
      <c r="D28" s="2">
        <v>3</v>
      </c>
      <c r="E28" s="2">
        <v>35542</v>
      </c>
      <c r="F28" s="3"/>
      <c r="G28" s="3"/>
      <c r="H28" s="3"/>
      <c r="J28" s="2">
        <v>16</v>
      </c>
      <c r="K28" s="2" t="s">
        <v>4</v>
      </c>
    </row>
    <row r="29" spans="1:11" x14ac:dyDescent="0.25">
      <c r="A29" s="2">
        <v>17</v>
      </c>
      <c r="B29" s="2" t="s">
        <v>5</v>
      </c>
      <c r="C29" s="2">
        <v>32</v>
      </c>
      <c r="D29" s="2">
        <v>1</v>
      </c>
      <c r="E29" s="2">
        <v>15119</v>
      </c>
      <c r="F29" s="3"/>
      <c r="G29" s="3"/>
      <c r="H29" s="3"/>
      <c r="J29" s="2">
        <v>17</v>
      </c>
      <c r="K29" s="2" t="s">
        <v>5</v>
      </c>
    </row>
    <row r="30" spans="1:11" x14ac:dyDescent="0.25">
      <c r="A30" s="2">
        <v>18</v>
      </c>
      <c r="B30" s="2" t="s">
        <v>4</v>
      </c>
      <c r="C30" s="2">
        <v>44</v>
      </c>
      <c r="D30" s="2">
        <v>3</v>
      </c>
      <c r="E30" s="2">
        <v>48200</v>
      </c>
      <c r="F30" s="3"/>
      <c r="G30" s="3"/>
      <c r="H30" s="3"/>
      <c r="J30" s="2">
        <v>18</v>
      </c>
      <c r="K30" s="2" t="s">
        <v>4</v>
      </c>
    </row>
    <row r="31" spans="1:11" x14ac:dyDescent="0.25">
      <c r="A31" s="2">
        <v>19</v>
      </c>
      <c r="B31" s="2" t="s">
        <v>4</v>
      </c>
      <c r="C31" s="2">
        <v>22</v>
      </c>
      <c r="D31" s="2">
        <v>2</v>
      </c>
      <c r="E31" s="2">
        <v>26714</v>
      </c>
      <c r="F31" s="3"/>
      <c r="G31" s="3"/>
      <c r="H31" s="3"/>
      <c r="J31" s="2">
        <v>19</v>
      </c>
      <c r="K31" s="2" t="s">
        <v>4</v>
      </c>
    </row>
    <row r="32" spans="1:11" x14ac:dyDescent="0.25">
      <c r="A32" s="2">
        <v>20</v>
      </c>
      <c r="B32" s="2" t="s">
        <v>5</v>
      </c>
      <c r="C32" s="2">
        <v>24</v>
      </c>
      <c r="D32" s="2">
        <v>0</v>
      </c>
      <c r="E32" s="2">
        <v>20997</v>
      </c>
      <c r="F32" s="3"/>
      <c r="G32" s="3"/>
      <c r="H32" s="3"/>
      <c r="J32" s="2">
        <v>20</v>
      </c>
      <c r="K32" s="2" t="s">
        <v>5</v>
      </c>
    </row>
    <row r="33" spans="1:11" x14ac:dyDescent="0.25">
      <c r="A33" s="2">
        <v>21</v>
      </c>
      <c r="B33" s="2" t="s">
        <v>5</v>
      </c>
      <c r="C33" s="2">
        <v>48</v>
      </c>
      <c r="D33" s="2">
        <v>2</v>
      </c>
      <c r="E33" s="2">
        <v>18012</v>
      </c>
      <c r="F33" s="3"/>
      <c r="G33" s="3"/>
      <c r="H33" s="3"/>
      <c r="J33" s="2">
        <v>21</v>
      </c>
      <c r="K33" s="2" t="s">
        <v>5</v>
      </c>
    </row>
    <row r="34" spans="1:11" x14ac:dyDescent="0.25">
      <c r="A34" s="2">
        <v>22</v>
      </c>
      <c r="B34" s="2" t="s">
        <v>4</v>
      </c>
      <c r="C34" s="2">
        <v>25</v>
      </c>
      <c r="D34" s="2">
        <v>2</v>
      </c>
      <c r="E34" s="2">
        <v>22128</v>
      </c>
      <c r="F34" s="3"/>
      <c r="G34" s="3"/>
      <c r="H34" s="3"/>
      <c r="J34" s="2">
        <v>22</v>
      </c>
      <c r="K34" s="2" t="s">
        <v>4</v>
      </c>
    </row>
    <row r="35" spans="1:11" x14ac:dyDescent="0.25">
      <c r="A35" s="2">
        <v>23</v>
      </c>
      <c r="B35" s="2" t="s">
        <v>5</v>
      </c>
      <c r="C35" s="2">
        <v>61</v>
      </c>
      <c r="D35" s="2">
        <v>2</v>
      </c>
      <c r="E35" s="2">
        <v>24670</v>
      </c>
      <c r="F35" s="3"/>
      <c r="G35" s="3"/>
      <c r="H35" s="3"/>
      <c r="J35" s="2">
        <v>23</v>
      </c>
      <c r="K35" s="2" t="s">
        <v>5</v>
      </c>
    </row>
    <row r="36" spans="1:11" x14ac:dyDescent="0.25">
      <c r="A36" s="2">
        <v>24</v>
      </c>
      <c r="B36" s="2" t="s">
        <v>5</v>
      </c>
      <c r="C36" s="2">
        <v>22</v>
      </c>
      <c r="D36" s="2">
        <v>1</v>
      </c>
      <c r="E36" s="2">
        <v>39603</v>
      </c>
      <c r="F36" s="3"/>
      <c r="G36" s="3"/>
      <c r="H36" s="3"/>
      <c r="J36" s="2">
        <v>24</v>
      </c>
      <c r="K36" s="2" t="s">
        <v>5</v>
      </c>
    </row>
    <row r="37" spans="1:11" x14ac:dyDescent="0.25">
      <c r="A37" s="2">
        <v>25</v>
      </c>
      <c r="B37" s="2" t="s">
        <v>5</v>
      </c>
      <c r="C37" s="2">
        <v>44</v>
      </c>
      <c r="D37" s="2">
        <v>3</v>
      </c>
      <c r="E37" s="2">
        <v>18873</v>
      </c>
      <c r="F37" s="3"/>
      <c r="G37" s="3"/>
      <c r="H37" s="3"/>
      <c r="J37" s="2">
        <v>25</v>
      </c>
      <c r="K37" s="2" t="s">
        <v>5</v>
      </c>
    </row>
    <row r="38" spans="1:11" x14ac:dyDescent="0.25">
      <c r="A38" s="2">
        <v>26</v>
      </c>
      <c r="B38" s="2" t="s">
        <v>5</v>
      </c>
      <c r="C38" s="2">
        <v>27</v>
      </c>
      <c r="D38" s="2">
        <v>3</v>
      </c>
      <c r="E38" s="2">
        <v>41316</v>
      </c>
      <c r="F38" s="3"/>
      <c r="G38" s="3"/>
      <c r="H38" s="3"/>
      <c r="J38" s="2">
        <v>26</v>
      </c>
      <c r="K38" s="2" t="s">
        <v>5</v>
      </c>
    </row>
    <row r="39" spans="1:11" x14ac:dyDescent="0.25">
      <c r="A39" s="2">
        <v>27</v>
      </c>
      <c r="B39" s="2" t="s">
        <v>5</v>
      </c>
      <c r="C39" s="2">
        <v>54</v>
      </c>
      <c r="D39" s="2">
        <v>1</v>
      </c>
      <c r="E39" s="2">
        <v>33022</v>
      </c>
      <c r="F39" s="3"/>
      <c r="G39" s="3"/>
      <c r="H39" s="3"/>
      <c r="J39" s="2">
        <v>27</v>
      </c>
      <c r="K39" s="2" t="s">
        <v>5</v>
      </c>
    </row>
    <row r="40" spans="1:11" x14ac:dyDescent="0.25">
      <c r="A40" s="2">
        <v>28</v>
      </c>
      <c r="B40" s="2" t="s">
        <v>4</v>
      </c>
      <c r="C40" s="2">
        <v>26</v>
      </c>
      <c r="D40" s="2">
        <v>2</v>
      </c>
      <c r="E40" s="2">
        <v>28535</v>
      </c>
      <c r="F40" s="3"/>
      <c r="G40" s="3"/>
      <c r="H40" s="3"/>
      <c r="J40" s="2">
        <v>28</v>
      </c>
      <c r="K40" s="2" t="s">
        <v>4</v>
      </c>
    </row>
    <row r="41" spans="1:11" x14ac:dyDescent="0.25">
      <c r="A41" s="2">
        <v>29</v>
      </c>
      <c r="B41" s="2" t="s">
        <v>5</v>
      </c>
      <c r="C41" s="2">
        <v>39</v>
      </c>
      <c r="D41" s="2">
        <v>0</v>
      </c>
      <c r="E41" s="2">
        <v>24849</v>
      </c>
      <c r="F41" s="3"/>
      <c r="G41" s="3"/>
      <c r="H41" s="3"/>
      <c r="J41" s="2">
        <v>29</v>
      </c>
      <c r="K41" s="2" t="s">
        <v>5</v>
      </c>
    </row>
    <row r="42" spans="1:11" x14ac:dyDescent="0.25">
      <c r="A42" s="2">
        <v>30</v>
      </c>
      <c r="B42" s="2" t="s">
        <v>4</v>
      </c>
      <c r="C42" s="2">
        <v>32</v>
      </c>
      <c r="D42" s="2">
        <v>3</v>
      </c>
      <c r="E42" s="2">
        <v>45033</v>
      </c>
      <c r="F42" s="3"/>
      <c r="G42" s="3"/>
      <c r="H42" s="3"/>
      <c r="J42" s="2">
        <v>30</v>
      </c>
      <c r="K42" s="2" t="s">
        <v>4</v>
      </c>
    </row>
    <row r="43" spans="1:11" x14ac:dyDescent="0.25">
      <c r="A43" s="2">
        <v>31</v>
      </c>
      <c r="B43" s="2" t="s">
        <v>5</v>
      </c>
      <c r="C43" s="2">
        <v>24</v>
      </c>
      <c r="D43" s="2">
        <v>1</v>
      </c>
      <c r="E43" s="2">
        <v>43040</v>
      </c>
      <c r="F43" s="3"/>
      <c r="G43" s="3"/>
      <c r="H43" s="3"/>
      <c r="J43" s="2">
        <v>31</v>
      </c>
      <c r="K43" s="2" t="s">
        <v>5</v>
      </c>
    </row>
    <row r="44" spans="1:11" x14ac:dyDescent="0.25">
      <c r="A44" s="2">
        <v>32</v>
      </c>
      <c r="B44" s="2" t="s">
        <v>5</v>
      </c>
      <c r="C44" s="2">
        <v>31</v>
      </c>
      <c r="D44" s="2">
        <v>0</v>
      </c>
      <c r="E44" s="2">
        <v>34567</v>
      </c>
      <c r="F44" s="3"/>
      <c r="G44" s="3"/>
      <c r="H44" s="3"/>
      <c r="J44" s="2">
        <v>32</v>
      </c>
      <c r="K44" s="2" t="s">
        <v>5</v>
      </c>
    </row>
    <row r="45" spans="1:11" x14ac:dyDescent="0.25">
      <c r="A45" s="2">
        <v>33</v>
      </c>
      <c r="B45" s="2" t="s">
        <v>4</v>
      </c>
      <c r="C45" s="2">
        <v>42</v>
      </c>
      <c r="D45" s="2">
        <v>2</v>
      </c>
      <c r="E45" s="2">
        <v>45502</v>
      </c>
      <c r="F45" s="3"/>
      <c r="G45" s="3"/>
      <c r="H45" s="3"/>
      <c r="J45" s="2">
        <v>33</v>
      </c>
      <c r="K45" s="2" t="s">
        <v>4</v>
      </c>
    </row>
    <row r="46" spans="1:11" x14ac:dyDescent="0.25">
      <c r="A46" s="2">
        <v>34</v>
      </c>
      <c r="B46" s="2" t="s">
        <v>4</v>
      </c>
      <c r="C46" s="2">
        <v>39</v>
      </c>
      <c r="D46" s="2">
        <v>2</v>
      </c>
      <c r="E46" s="2">
        <v>28584</v>
      </c>
      <c r="F46" s="3"/>
      <c r="G46" s="3"/>
      <c r="H46" s="3"/>
      <c r="J46" s="2">
        <v>34</v>
      </c>
      <c r="K46" s="2" t="s">
        <v>4</v>
      </c>
    </row>
    <row r="47" spans="1:11" x14ac:dyDescent="0.25">
      <c r="A47" s="2">
        <v>35</v>
      </c>
      <c r="B47" s="2" t="s">
        <v>4</v>
      </c>
      <c r="C47" s="2">
        <v>62</v>
      </c>
      <c r="D47" s="2">
        <v>3</v>
      </c>
      <c r="E47" s="2">
        <v>21376</v>
      </c>
      <c r="F47" s="3"/>
      <c r="G47" s="3"/>
      <c r="H47" s="3"/>
      <c r="J47" s="2">
        <v>35</v>
      </c>
      <c r="K47" s="2" t="s">
        <v>4</v>
      </c>
    </row>
    <row r="48" spans="1:11" x14ac:dyDescent="0.25">
      <c r="A48" s="2">
        <v>36</v>
      </c>
      <c r="B48" s="2" t="s">
        <v>4</v>
      </c>
      <c r="C48" s="2">
        <v>27</v>
      </c>
      <c r="D48" s="2">
        <v>2</v>
      </c>
      <c r="E48" s="2">
        <v>18646</v>
      </c>
      <c r="F48" s="3"/>
      <c r="G48" s="3"/>
      <c r="H48" s="3"/>
      <c r="J48" s="2">
        <v>36</v>
      </c>
      <c r="K48" s="2" t="s">
        <v>4</v>
      </c>
    </row>
    <row r="49" spans="1:11" x14ac:dyDescent="0.25">
      <c r="A49" s="2">
        <v>37</v>
      </c>
      <c r="B49" s="2" t="s">
        <v>4</v>
      </c>
      <c r="C49" s="2">
        <v>52</v>
      </c>
      <c r="D49" s="2">
        <v>3</v>
      </c>
      <c r="E49" s="2">
        <v>38333</v>
      </c>
      <c r="F49" s="3"/>
      <c r="G49" s="3"/>
      <c r="H49" s="3"/>
      <c r="J49" s="2">
        <v>37</v>
      </c>
      <c r="K49" s="2" t="s">
        <v>4</v>
      </c>
    </row>
    <row r="50" spans="1:11" x14ac:dyDescent="0.25">
      <c r="A50" s="2">
        <v>38</v>
      </c>
      <c r="B50" s="2" t="s">
        <v>4</v>
      </c>
      <c r="C50" s="2">
        <v>19</v>
      </c>
      <c r="D50" s="2">
        <v>1</v>
      </c>
      <c r="E50" s="2">
        <v>45524</v>
      </c>
      <c r="F50" s="3"/>
      <c r="G50" s="3"/>
      <c r="H50" s="3"/>
      <c r="J50" s="2">
        <v>38</v>
      </c>
      <c r="K50" s="2" t="s">
        <v>4</v>
      </c>
    </row>
    <row r="51" spans="1:11" x14ac:dyDescent="0.25">
      <c r="A51" s="2">
        <v>39</v>
      </c>
      <c r="B51" s="2" t="s">
        <v>5</v>
      </c>
      <c r="C51" s="2">
        <v>35</v>
      </c>
      <c r="D51" s="2">
        <v>0</v>
      </c>
      <c r="E51" s="2">
        <v>18348</v>
      </c>
      <c r="F51" s="3"/>
      <c r="G51" s="3"/>
      <c r="H51" s="3"/>
      <c r="J51" s="2">
        <v>39</v>
      </c>
      <c r="K51" s="2" t="s">
        <v>5</v>
      </c>
    </row>
    <row r="52" spans="1:11" x14ac:dyDescent="0.25">
      <c r="A52" s="2">
        <v>40</v>
      </c>
      <c r="B52" s="2" t="s">
        <v>4</v>
      </c>
      <c r="C52" s="2">
        <v>31</v>
      </c>
      <c r="D52" s="2">
        <v>2</v>
      </c>
      <c r="E52" s="2">
        <v>42245</v>
      </c>
      <c r="F52" s="3"/>
      <c r="G52" s="3"/>
      <c r="H52" s="3"/>
      <c r="J52" s="2">
        <v>40</v>
      </c>
      <c r="K52" s="2" t="s">
        <v>4</v>
      </c>
    </row>
    <row r="53" spans="1:11" x14ac:dyDescent="0.25">
      <c r="A53" s="2">
        <v>41</v>
      </c>
      <c r="B53" s="2" t="s">
        <v>4</v>
      </c>
      <c r="C53" s="2">
        <v>43</v>
      </c>
      <c r="D53" s="2">
        <v>2</v>
      </c>
      <c r="E53" s="2">
        <v>16936</v>
      </c>
      <c r="F53" s="3"/>
      <c r="G53" s="3"/>
      <c r="H53" s="3"/>
      <c r="J53" s="2">
        <v>41</v>
      </c>
      <c r="K53" s="2" t="s">
        <v>4</v>
      </c>
    </row>
    <row r="54" spans="1:11" x14ac:dyDescent="0.25">
      <c r="A54" s="2">
        <v>42</v>
      </c>
      <c r="B54" s="2" t="s">
        <v>4</v>
      </c>
      <c r="C54" s="2">
        <v>34</v>
      </c>
      <c r="D54" s="2">
        <v>3</v>
      </c>
      <c r="E54" s="2">
        <v>18848</v>
      </c>
      <c r="F54" s="3"/>
      <c r="G54" s="3"/>
      <c r="H54" s="3"/>
      <c r="J54" s="2">
        <v>42</v>
      </c>
      <c r="K54" s="2" t="s">
        <v>4</v>
      </c>
    </row>
    <row r="55" spans="1:11" x14ac:dyDescent="0.25">
      <c r="A55" s="2">
        <v>43</v>
      </c>
      <c r="B55" s="2" t="s">
        <v>5</v>
      </c>
      <c r="C55" s="2">
        <v>24</v>
      </c>
      <c r="D55" s="2">
        <v>0</v>
      </c>
      <c r="E55" s="2">
        <v>45657</v>
      </c>
      <c r="F55" s="3"/>
      <c r="G55" s="3"/>
      <c r="H55" s="3"/>
      <c r="J55" s="2">
        <v>43</v>
      </c>
      <c r="K55" s="2" t="s">
        <v>5</v>
      </c>
    </row>
    <row r="56" spans="1:11" x14ac:dyDescent="0.25">
      <c r="A56" s="2">
        <v>44</v>
      </c>
      <c r="B56" s="2" t="s">
        <v>5</v>
      </c>
      <c r="C56" s="2">
        <v>42</v>
      </c>
      <c r="D56" s="2">
        <v>1</v>
      </c>
      <c r="E56" s="2">
        <v>22290</v>
      </c>
      <c r="F56" s="3"/>
      <c r="G56" s="3"/>
      <c r="H56" s="3"/>
      <c r="J56" s="2">
        <v>44</v>
      </c>
      <c r="K56" s="2" t="s">
        <v>5</v>
      </c>
    </row>
    <row r="57" spans="1:11" x14ac:dyDescent="0.25">
      <c r="A57" s="2">
        <v>45</v>
      </c>
      <c r="B57" s="2" t="s">
        <v>5</v>
      </c>
      <c r="C57" s="2">
        <v>33</v>
      </c>
      <c r="D57" s="2">
        <v>3</v>
      </c>
      <c r="E57" s="2">
        <v>21386</v>
      </c>
      <c r="F57" s="3"/>
      <c r="G57" s="3"/>
      <c r="H57" s="3"/>
      <c r="J57" s="2">
        <v>45</v>
      </c>
      <c r="K57" s="2" t="s">
        <v>5</v>
      </c>
    </row>
    <row r="58" spans="1:11" x14ac:dyDescent="0.25">
      <c r="A58" s="2">
        <v>46</v>
      </c>
      <c r="B58" s="2" t="s">
        <v>5</v>
      </c>
      <c r="C58" s="2">
        <v>26</v>
      </c>
      <c r="D58" s="2">
        <v>0</v>
      </c>
      <c r="E58" s="2">
        <v>18657</v>
      </c>
      <c r="F58" s="3"/>
      <c r="G58" s="3"/>
      <c r="H58" s="3"/>
      <c r="J58" s="2">
        <v>46</v>
      </c>
      <c r="K58" s="2" t="s">
        <v>5</v>
      </c>
    </row>
    <row r="59" spans="1:11" x14ac:dyDescent="0.25">
      <c r="A59" s="2">
        <v>47</v>
      </c>
      <c r="B59" s="2" t="s">
        <v>4</v>
      </c>
      <c r="C59" s="2">
        <v>42</v>
      </c>
      <c r="D59" s="2">
        <v>3</v>
      </c>
      <c r="E59" s="2">
        <v>32507</v>
      </c>
      <c r="F59" s="3"/>
      <c r="G59" s="3"/>
      <c r="H59" s="3"/>
      <c r="J59" s="2">
        <v>47</v>
      </c>
      <c r="K59" s="2" t="s">
        <v>4</v>
      </c>
    </row>
    <row r="60" spans="1:11" x14ac:dyDescent="0.25">
      <c r="A60" s="2">
        <v>48</v>
      </c>
      <c r="B60" s="2" t="s">
        <v>4</v>
      </c>
      <c r="C60" s="2">
        <v>36</v>
      </c>
      <c r="D60" s="2">
        <v>1</v>
      </c>
      <c r="E60" s="2">
        <v>49397</v>
      </c>
      <c r="F60" s="3"/>
      <c r="G60" s="3"/>
      <c r="H60" s="3"/>
      <c r="J60" s="2">
        <v>48</v>
      </c>
      <c r="K60" s="2" t="s">
        <v>4</v>
      </c>
    </row>
    <row r="61" spans="1:11" x14ac:dyDescent="0.25">
      <c r="A61" s="2">
        <v>49</v>
      </c>
      <c r="B61" s="2" t="s">
        <v>5</v>
      </c>
      <c r="C61" s="2">
        <v>38</v>
      </c>
      <c r="D61" s="2">
        <v>3</v>
      </c>
      <c r="E61" s="2">
        <v>40042</v>
      </c>
      <c r="F61" s="3"/>
      <c r="G61" s="3"/>
      <c r="H61" s="3"/>
      <c r="J61" s="2">
        <v>49</v>
      </c>
      <c r="K61" s="2" t="s">
        <v>5</v>
      </c>
    </row>
    <row r="62" spans="1:11" x14ac:dyDescent="0.25">
      <c r="A62" s="2">
        <v>50</v>
      </c>
      <c r="B62" s="2" t="s">
        <v>4</v>
      </c>
      <c r="C62" s="2">
        <v>65</v>
      </c>
      <c r="D62" s="2">
        <v>2</v>
      </c>
      <c r="E62" s="2">
        <v>41623</v>
      </c>
      <c r="F62" s="3"/>
      <c r="G62" s="3"/>
      <c r="H62" s="3"/>
      <c r="J62" s="2">
        <v>50</v>
      </c>
      <c r="K62" s="2" t="s">
        <v>4</v>
      </c>
    </row>
    <row r="63" spans="1:11" x14ac:dyDescent="0.25">
      <c r="A63" s="2">
        <v>51</v>
      </c>
      <c r="B63" s="2" t="s">
        <v>5</v>
      </c>
      <c r="C63" s="2">
        <v>27</v>
      </c>
      <c r="D63" s="2">
        <v>1</v>
      </c>
      <c r="E63" s="2">
        <v>33809</v>
      </c>
      <c r="F63" s="3"/>
      <c r="G63" s="3"/>
      <c r="H63" s="3"/>
      <c r="J63" s="2">
        <v>51</v>
      </c>
      <c r="K63" s="2" t="s">
        <v>5</v>
      </c>
    </row>
    <row r="64" spans="1:11" x14ac:dyDescent="0.25">
      <c r="A64" s="2">
        <v>52</v>
      </c>
      <c r="B64" s="2" t="s">
        <v>5</v>
      </c>
      <c r="C64" s="2">
        <v>39</v>
      </c>
      <c r="D64" s="2">
        <v>1</v>
      </c>
      <c r="E64" s="2">
        <v>35190</v>
      </c>
      <c r="F64" s="3"/>
      <c r="G64" s="3"/>
      <c r="H64" s="3"/>
      <c r="J64" s="2">
        <v>52</v>
      </c>
      <c r="K64" s="2" t="s">
        <v>5</v>
      </c>
    </row>
    <row r="65" spans="1:11" x14ac:dyDescent="0.25">
      <c r="A65" s="2">
        <v>53</v>
      </c>
      <c r="B65" s="2" t="s">
        <v>4</v>
      </c>
      <c r="C65" s="2">
        <v>45</v>
      </c>
      <c r="D65" s="2">
        <v>3</v>
      </c>
      <c r="E65" s="2">
        <v>15302</v>
      </c>
      <c r="F65" s="3"/>
      <c r="G65" s="3"/>
      <c r="H65" s="3"/>
      <c r="J65" s="2">
        <v>53</v>
      </c>
      <c r="K65" s="2" t="s">
        <v>4</v>
      </c>
    </row>
    <row r="66" spans="1:11" x14ac:dyDescent="0.25">
      <c r="A66" s="2">
        <v>54</v>
      </c>
      <c r="B66" s="2" t="s">
        <v>4</v>
      </c>
      <c r="C66" s="2">
        <v>42</v>
      </c>
      <c r="D66" s="2">
        <v>3</v>
      </c>
      <c r="E66" s="2">
        <v>48681</v>
      </c>
      <c r="F66" s="3"/>
      <c r="G66" s="3"/>
      <c r="H66" s="3"/>
      <c r="J66" s="2">
        <v>54</v>
      </c>
      <c r="K66" s="2" t="s">
        <v>4</v>
      </c>
    </row>
    <row r="67" spans="1:11" x14ac:dyDescent="0.25">
      <c r="A67" s="2">
        <v>55</v>
      </c>
      <c r="B67" s="2" t="s">
        <v>5</v>
      </c>
      <c r="C67" s="2">
        <v>41</v>
      </c>
      <c r="D67" s="2">
        <v>2</v>
      </c>
      <c r="E67" s="2">
        <v>36363</v>
      </c>
      <c r="F67" s="3"/>
      <c r="G67" s="3"/>
      <c r="H67" s="3"/>
      <c r="J67" s="2">
        <v>55</v>
      </c>
      <c r="K67" s="2" t="s">
        <v>5</v>
      </c>
    </row>
    <row r="68" spans="1:11" x14ac:dyDescent="0.25">
      <c r="A68" s="2">
        <v>56</v>
      </c>
      <c r="B68" s="2" t="s">
        <v>5</v>
      </c>
      <c r="C68" s="2">
        <v>59</v>
      </c>
      <c r="D68" s="2">
        <v>0</v>
      </c>
      <c r="E68" s="2">
        <v>18229</v>
      </c>
      <c r="F68" s="3"/>
      <c r="G68" s="3"/>
      <c r="H68" s="3"/>
      <c r="J68" s="2">
        <v>56</v>
      </c>
      <c r="K68" s="2" t="s">
        <v>5</v>
      </c>
    </row>
    <row r="69" spans="1:11" x14ac:dyDescent="0.25">
      <c r="A69" s="2">
        <v>57</v>
      </c>
      <c r="B69" s="2" t="s">
        <v>5</v>
      </c>
      <c r="C69" s="2">
        <v>28</v>
      </c>
      <c r="D69" s="2">
        <v>2</v>
      </c>
      <c r="E69" s="2">
        <v>31839</v>
      </c>
      <c r="F69" s="3"/>
      <c r="G69" s="3"/>
      <c r="H69" s="3"/>
      <c r="J69" s="2">
        <v>57</v>
      </c>
      <c r="K69" s="2" t="s">
        <v>5</v>
      </c>
    </row>
    <row r="70" spans="1:11" x14ac:dyDescent="0.25">
      <c r="A70" s="2">
        <v>58</v>
      </c>
      <c r="B70" s="2" t="s">
        <v>4</v>
      </c>
      <c r="C70" s="2">
        <v>22</v>
      </c>
      <c r="D70" s="2">
        <v>3</v>
      </c>
      <c r="E70" s="2">
        <v>17795</v>
      </c>
      <c r="F70" s="3"/>
      <c r="G70" s="3"/>
      <c r="H70" s="3"/>
      <c r="J70" s="2">
        <v>58</v>
      </c>
      <c r="K70" s="2" t="s">
        <v>4</v>
      </c>
    </row>
    <row r="71" spans="1:11" x14ac:dyDescent="0.25">
      <c r="A71" s="2">
        <v>59</v>
      </c>
      <c r="B71" s="2" t="s">
        <v>5</v>
      </c>
      <c r="C71" s="2">
        <v>63</v>
      </c>
      <c r="D71" s="2">
        <v>2</v>
      </c>
      <c r="E71" s="2">
        <v>20126</v>
      </c>
      <c r="F71" s="3"/>
      <c r="G71" s="3"/>
      <c r="H71" s="3"/>
      <c r="J71" s="2">
        <v>59</v>
      </c>
      <c r="K71" s="2" t="s">
        <v>5</v>
      </c>
    </row>
    <row r="72" spans="1:11" x14ac:dyDescent="0.25">
      <c r="A72" s="2">
        <v>60</v>
      </c>
      <c r="B72" s="2" t="s">
        <v>4</v>
      </c>
      <c r="C72" s="2">
        <v>60</v>
      </c>
      <c r="D72" s="2">
        <v>0</v>
      </c>
      <c r="E72" s="2">
        <v>30592</v>
      </c>
      <c r="F72" s="3"/>
      <c r="G72" s="3"/>
      <c r="H72" s="3"/>
      <c r="J72" s="2">
        <v>60</v>
      </c>
      <c r="K72" s="2" t="s">
        <v>4</v>
      </c>
    </row>
    <row r="73" spans="1:11" x14ac:dyDescent="0.25">
      <c r="A73" s="2">
        <v>61</v>
      </c>
      <c r="B73" s="2" t="s">
        <v>4</v>
      </c>
      <c r="C73" s="2">
        <v>43</v>
      </c>
      <c r="D73" s="2">
        <v>0</v>
      </c>
      <c r="E73" s="2">
        <v>41846</v>
      </c>
      <c r="F73" s="3"/>
      <c r="G73" s="3"/>
      <c r="H73" s="3"/>
      <c r="J73" s="2">
        <v>61</v>
      </c>
      <c r="K73" s="2" t="s">
        <v>4</v>
      </c>
    </row>
    <row r="74" spans="1:11" x14ac:dyDescent="0.25">
      <c r="A74" s="2">
        <v>62</v>
      </c>
      <c r="B74" s="2" t="s">
        <v>5</v>
      </c>
      <c r="C74" s="2">
        <v>65</v>
      </c>
      <c r="D74" s="2">
        <v>1</v>
      </c>
      <c r="E74" s="2">
        <v>21345</v>
      </c>
      <c r="F74" s="3"/>
      <c r="G74" s="3"/>
      <c r="H74" s="3"/>
      <c r="J74" s="2">
        <v>62</v>
      </c>
      <c r="K74" s="2" t="s">
        <v>5</v>
      </c>
    </row>
    <row r="75" spans="1:11" x14ac:dyDescent="0.25">
      <c r="A75" s="2">
        <v>63</v>
      </c>
      <c r="B75" s="2" t="s">
        <v>5</v>
      </c>
      <c r="C75" s="2">
        <v>65</v>
      </c>
      <c r="D75" s="2">
        <v>1</v>
      </c>
      <c r="E75" s="2">
        <v>41463</v>
      </c>
      <c r="F75" s="3"/>
      <c r="G75" s="3"/>
      <c r="H75" s="3"/>
      <c r="J75" s="2">
        <v>63</v>
      </c>
      <c r="K75" s="2" t="s">
        <v>5</v>
      </c>
    </row>
    <row r="76" spans="1:11" x14ac:dyDescent="0.25">
      <c r="A76" s="2">
        <v>64</v>
      </c>
      <c r="B76" s="2" t="s">
        <v>4</v>
      </c>
      <c r="C76" s="2">
        <v>60</v>
      </c>
      <c r="D76" s="2">
        <v>3</v>
      </c>
      <c r="E76" s="2">
        <v>44655</v>
      </c>
      <c r="F76" s="3"/>
      <c r="G76" s="3"/>
      <c r="H76" s="3"/>
      <c r="J76" s="2">
        <v>64</v>
      </c>
      <c r="K76" s="2" t="s">
        <v>4</v>
      </c>
    </row>
    <row r="77" spans="1:11" x14ac:dyDescent="0.25">
      <c r="A77" s="2">
        <v>65</v>
      </c>
      <c r="B77" s="2" t="s">
        <v>5</v>
      </c>
      <c r="C77" s="2">
        <v>40</v>
      </c>
      <c r="D77" s="2">
        <v>0</v>
      </c>
      <c r="E77" s="2">
        <v>45667</v>
      </c>
      <c r="F77" s="3"/>
      <c r="G77" s="3"/>
      <c r="H77" s="3"/>
      <c r="J77" s="2">
        <v>65</v>
      </c>
      <c r="K77" s="2" t="s">
        <v>5</v>
      </c>
    </row>
    <row r="78" spans="1:11" x14ac:dyDescent="0.25">
      <c r="A78" s="2">
        <v>66</v>
      </c>
      <c r="B78" s="2" t="s">
        <v>5</v>
      </c>
      <c r="C78" s="2">
        <v>35</v>
      </c>
      <c r="D78" s="2">
        <v>0</v>
      </c>
      <c r="E78" s="2">
        <v>37487</v>
      </c>
      <c r="F78" s="3"/>
      <c r="G78" s="3"/>
      <c r="H78" s="3"/>
      <c r="J78" s="2">
        <v>66</v>
      </c>
      <c r="K78" s="2" t="s">
        <v>5</v>
      </c>
    </row>
    <row r="79" spans="1:11" x14ac:dyDescent="0.25">
      <c r="A79" s="2">
        <v>67</v>
      </c>
      <c r="B79" s="2" t="s">
        <v>5</v>
      </c>
      <c r="C79" s="2">
        <v>42</v>
      </c>
      <c r="D79" s="2">
        <v>0</v>
      </c>
      <c r="E79" s="2">
        <v>33662</v>
      </c>
      <c r="F79" s="3"/>
      <c r="G79" s="3"/>
      <c r="H79" s="3"/>
      <c r="J79" s="2">
        <v>67</v>
      </c>
      <c r="K79" s="2" t="s">
        <v>5</v>
      </c>
    </row>
    <row r="80" spans="1:11" x14ac:dyDescent="0.25">
      <c r="A80" s="2">
        <v>68</v>
      </c>
      <c r="B80" s="2" t="s">
        <v>4</v>
      </c>
      <c r="C80" s="2">
        <v>18</v>
      </c>
      <c r="D80" s="2">
        <v>3</v>
      </c>
      <c r="E80" s="2">
        <v>38133</v>
      </c>
      <c r="F80" s="3"/>
      <c r="G80" s="3"/>
      <c r="H80" s="3"/>
      <c r="J80" s="2">
        <v>68</v>
      </c>
      <c r="K80" s="2" t="s">
        <v>4</v>
      </c>
    </row>
    <row r="81" spans="1:11" x14ac:dyDescent="0.25">
      <c r="A81" s="2">
        <v>69</v>
      </c>
      <c r="B81" s="2" t="s">
        <v>4</v>
      </c>
      <c r="C81" s="2">
        <v>35</v>
      </c>
      <c r="D81" s="2">
        <v>0</v>
      </c>
      <c r="E81" s="2">
        <v>31756</v>
      </c>
      <c r="F81" s="3"/>
      <c r="G81" s="3"/>
      <c r="H81" s="3"/>
      <c r="J81" s="2">
        <v>69</v>
      </c>
      <c r="K81" s="2" t="s">
        <v>4</v>
      </c>
    </row>
    <row r="82" spans="1:11" x14ac:dyDescent="0.25">
      <c r="A82" s="2">
        <v>70</v>
      </c>
      <c r="B82" s="2" t="s">
        <v>5</v>
      </c>
      <c r="C82" s="2">
        <v>18</v>
      </c>
      <c r="D82" s="2">
        <v>1</v>
      </c>
      <c r="E82" s="2">
        <v>17752</v>
      </c>
      <c r="F82" s="3"/>
      <c r="G82" s="3"/>
      <c r="H82" s="3"/>
      <c r="J82" s="2">
        <v>70</v>
      </c>
      <c r="K82" s="2" t="s">
        <v>5</v>
      </c>
    </row>
    <row r="83" spans="1:11" x14ac:dyDescent="0.25">
      <c r="A83" s="2">
        <v>71</v>
      </c>
      <c r="B83" s="2" t="s">
        <v>4</v>
      </c>
      <c r="C83" s="2">
        <v>63</v>
      </c>
      <c r="D83" s="2">
        <v>2</v>
      </c>
      <c r="E83" s="2">
        <v>42043</v>
      </c>
      <c r="F83" s="3"/>
      <c r="G83" s="3"/>
      <c r="H83" s="3"/>
      <c r="J83" s="2">
        <v>71</v>
      </c>
      <c r="K83" s="2" t="s">
        <v>4</v>
      </c>
    </row>
    <row r="84" spans="1:11" x14ac:dyDescent="0.25">
      <c r="A84" s="2">
        <v>72</v>
      </c>
      <c r="B84" s="2" t="s">
        <v>4</v>
      </c>
      <c r="C84" s="2">
        <v>35</v>
      </c>
      <c r="D84" s="2">
        <v>0</v>
      </c>
      <c r="E84" s="2">
        <v>42389</v>
      </c>
      <c r="F84" s="3"/>
      <c r="G84" s="3"/>
      <c r="H84" s="3"/>
      <c r="J84" s="2">
        <v>72</v>
      </c>
      <c r="K84" s="2" t="s">
        <v>4</v>
      </c>
    </row>
    <row r="85" spans="1:11" x14ac:dyDescent="0.25">
      <c r="A85" s="2">
        <v>73</v>
      </c>
      <c r="B85" s="2" t="s">
        <v>5</v>
      </c>
      <c r="C85" s="2">
        <v>18</v>
      </c>
      <c r="D85" s="2">
        <v>3</v>
      </c>
      <c r="E85" s="2">
        <v>20470</v>
      </c>
      <c r="F85" s="3"/>
      <c r="G85" s="3"/>
      <c r="H85" s="3"/>
      <c r="J85" s="2">
        <v>73</v>
      </c>
      <c r="K85" s="2" t="s">
        <v>5</v>
      </c>
    </row>
    <row r="86" spans="1:11" x14ac:dyDescent="0.25">
      <c r="A86" s="2">
        <v>74</v>
      </c>
      <c r="B86" s="2" t="s">
        <v>5</v>
      </c>
      <c r="C86" s="2">
        <v>30</v>
      </c>
      <c r="D86" s="2">
        <v>1</v>
      </c>
      <c r="E86" s="2">
        <v>34148</v>
      </c>
      <c r="F86" s="3"/>
      <c r="G86" s="3"/>
      <c r="H86" s="3"/>
      <c r="J86" s="2">
        <v>74</v>
      </c>
      <c r="K86" s="2" t="s">
        <v>5</v>
      </c>
    </row>
    <row r="87" spans="1:11" x14ac:dyDescent="0.25">
      <c r="A87" s="2">
        <v>75</v>
      </c>
      <c r="B87" s="2" t="s">
        <v>5</v>
      </c>
      <c r="C87" s="2">
        <v>56</v>
      </c>
      <c r="D87" s="2">
        <v>3</v>
      </c>
      <c r="E87" s="2">
        <v>16039</v>
      </c>
      <c r="F87" s="3"/>
      <c r="G87" s="3"/>
      <c r="H87" s="3"/>
      <c r="J87" s="2">
        <v>75</v>
      </c>
      <c r="K87" s="2" t="s">
        <v>5</v>
      </c>
    </row>
    <row r="88" spans="1:11" x14ac:dyDescent="0.25">
      <c r="A88" s="2">
        <v>76</v>
      </c>
      <c r="B88" s="2" t="s">
        <v>5</v>
      </c>
      <c r="C88" s="2">
        <v>65</v>
      </c>
      <c r="D88" s="2">
        <v>2</v>
      </c>
      <c r="E88" s="2">
        <v>43194</v>
      </c>
      <c r="F88" s="3"/>
      <c r="G88" s="3"/>
      <c r="H88" s="3"/>
      <c r="J88" s="2">
        <v>76</v>
      </c>
      <c r="K88" s="2" t="s">
        <v>5</v>
      </c>
    </row>
    <row r="89" spans="1:11" x14ac:dyDescent="0.25">
      <c r="A89" s="2">
        <v>77</v>
      </c>
      <c r="B89" s="2" t="s">
        <v>5</v>
      </c>
      <c r="C89" s="2">
        <v>53</v>
      </c>
      <c r="D89" s="2">
        <v>1</v>
      </c>
      <c r="E89" s="2">
        <v>49404</v>
      </c>
      <c r="F89" s="3"/>
      <c r="G89" s="3"/>
      <c r="H89" s="3"/>
      <c r="J89" s="2">
        <v>77</v>
      </c>
      <c r="K89" s="2" t="s">
        <v>5</v>
      </c>
    </row>
    <row r="90" spans="1:11" x14ac:dyDescent="0.25">
      <c r="A90" s="2">
        <v>78</v>
      </c>
      <c r="B90" s="2" t="s">
        <v>5</v>
      </c>
      <c r="C90" s="2">
        <v>34</v>
      </c>
      <c r="D90" s="2">
        <v>1</v>
      </c>
      <c r="E90" s="2">
        <v>27803</v>
      </c>
      <c r="F90" s="3"/>
      <c r="G90" s="3"/>
      <c r="H90" s="3"/>
      <c r="J90" s="2">
        <v>78</v>
      </c>
      <c r="K90" s="2" t="s">
        <v>5</v>
      </c>
    </row>
    <row r="91" spans="1:11" x14ac:dyDescent="0.25">
      <c r="A91" s="2">
        <v>79</v>
      </c>
      <c r="B91" s="2" t="s">
        <v>4</v>
      </c>
      <c r="C91" s="2">
        <v>64</v>
      </c>
      <c r="D91" s="2">
        <v>0</v>
      </c>
      <c r="E91" s="2">
        <v>38102</v>
      </c>
      <c r="F91" s="3"/>
      <c r="G91" s="3"/>
      <c r="H91" s="3"/>
      <c r="J91" s="2">
        <v>79</v>
      </c>
      <c r="K91" s="2" t="s">
        <v>4</v>
      </c>
    </row>
    <row r="92" spans="1:11" x14ac:dyDescent="0.25">
      <c r="A92" s="2">
        <v>80</v>
      </c>
      <c r="B92" s="2" t="s">
        <v>5</v>
      </c>
      <c r="C92" s="2">
        <v>55</v>
      </c>
      <c r="D92" s="2">
        <v>3</v>
      </c>
      <c r="E92" s="2">
        <v>49174</v>
      </c>
      <c r="F92" s="3"/>
      <c r="G92" s="3"/>
      <c r="H92" s="3"/>
      <c r="J92" s="2">
        <v>80</v>
      </c>
      <c r="K92" s="2" t="s">
        <v>5</v>
      </c>
    </row>
    <row r="93" spans="1:11" x14ac:dyDescent="0.25">
      <c r="A93" s="2">
        <v>81</v>
      </c>
      <c r="B93" s="2" t="s">
        <v>5</v>
      </c>
      <c r="C93" s="2">
        <v>37</v>
      </c>
      <c r="D93" s="2">
        <v>1</v>
      </c>
      <c r="E93" s="2">
        <v>25949</v>
      </c>
      <c r="F93" s="3"/>
      <c r="G93" s="3"/>
      <c r="H93" s="3"/>
      <c r="J93" s="2">
        <v>81</v>
      </c>
      <c r="K93" s="2" t="s">
        <v>5</v>
      </c>
    </row>
    <row r="94" spans="1:11" x14ac:dyDescent="0.25">
      <c r="A94" s="2">
        <v>82</v>
      </c>
      <c r="B94" s="2" t="s">
        <v>5</v>
      </c>
      <c r="C94" s="2">
        <v>54</v>
      </c>
      <c r="D94" s="2">
        <v>2</v>
      </c>
      <c r="E94" s="2">
        <v>39302</v>
      </c>
      <c r="F94" s="3"/>
      <c r="G94" s="3"/>
      <c r="H94" s="3"/>
      <c r="J94" s="2">
        <v>82</v>
      </c>
      <c r="K94" s="2" t="s">
        <v>5</v>
      </c>
    </row>
    <row r="95" spans="1:11" x14ac:dyDescent="0.25">
      <c r="A95" s="2">
        <v>83</v>
      </c>
      <c r="B95" s="2" t="s">
        <v>5</v>
      </c>
      <c r="C95" s="2">
        <v>57</v>
      </c>
      <c r="D95" s="2">
        <v>2</v>
      </c>
      <c r="E95" s="2">
        <v>32691</v>
      </c>
      <c r="F95" s="3"/>
      <c r="G95" s="3"/>
      <c r="H95" s="3"/>
      <c r="J95" s="2">
        <v>83</v>
      </c>
      <c r="K95" s="2" t="s">
        <v>5</v>
      </c>
    </row>
    <row r="96" spans="1:11" x14ac:dyDescent="0.25">
      <c r="A96" s="2">
        <v>84</v>
      </c>
      <c r="B96" s="2" t="s">
        <v>4</v>
      </c>
      <c r="C96" s="2">
        <v>53</v>
      </c>
      <c r="D96" s="2">
        <v>0</v>
      </c>
      <c r="E96" s="2">
        <v>23378</v>
      </c>
      <c r="F96" s="3"/>
      <c r="G96" s="3"/>
      <c r="H96" s="3"/>
      <c r="J96" s="2">
        <v>84</v>
      </c>
      <c r="K96" s="2" t="s">
        <v>4</v>
      </c>
    </row>
    <row r="97" spans="1:11" x14ac:dyDescent="0.25">
      <c r="A97" s="2">
        <v>85</v>
      </c>
      <c r="B97" s="2" t="s">
        <v>5</v>
      </c>
      <c r="C97" s="2">
        <v>33</v>
      </c>
      <c r="D97" s="2">
        <v>2</v>
      </c>
      <c r="E97" s="2">
        <v>44997</v>
      </c>
      <c r="F97" s="3"/>
      <c r="G97" s="3"/>
      <c r="H97" s="3"/>
      <c r="J97" s="2">
        <v>85</v>
      </c>
      <c r="K97" s="2" t="s">
        <v>5</v>
      </c>
    </row>
    <row r="98" spans="1:11" x14ac:dyDescent="0.25">
      <c r="A98" s="2">
        <v>86</v>
      </c>
      <c r="B98" s="2" t="s">
        <v>4</v>
      </c>
      <c r="C98" s="2">
        <v>41</v>
      </c>
      <c r="D98" s="2">
        <v>3</v>
      </c>
      <c r="E98" s="2">
        <v>21718</v>
      </c>
      <c r="F98" s="3"/>
      <c r="G98" s="3"/>
      <c r="H98" s="3"/>
      <c r="J98" s="2">
        <v>86</v>
      </c>
      <c r="K98" s="2" t="s">
        <v>4</v>
      </c>
    </row>
    <row r="99" spans="1:11" x14ac:dyDescent="0.25">
      <c r="A99" s="2">
        <v>87</v>
      </c>
      <c r="B99" s="2" t="s">
        <v>4</v>
      </c>
      <c r="C99" s="2">
        <v>29</v>
      </c>
      <c r="D99" s="2">
        <v>3</v>
      </c>
      <c r="E99" s="2">
        <v>21338</v>
      </c>
      <c r="F99" s="3"/>
      <c r="G99" s="3"/>
      <c r="H99" s="3"/>
      <c r="J99" s="2">
        <v>87</v>
      </c>
      <c r="K99" s="2" t="s">
        <v>4</v>
      </c>
    </row>
    <row r="100" spans="1:11" x14ac:dyDescent="0.25">
      <c r="A100" s="2">
        <v>88</v>
      </c>
      <c r="B100" s="2" t="s">
        <v>5</v>
      </c>
      <c r="C100" s="2">
        <v>37</v>
      </c>
      <c r="D100" s="2">
        <v>1</v>
      </c>
      <c r="E100" s="2">
        <v>36595</v>
      </c>
      <c r="F100" s="3"/>
      <c r="G100" s="3"/>
      <c r="H100" s="3"/>
      <c r="J100" s="2">
        <v>88</v>
      </c>
      <c r="K100" s="2" t="s">
        <v>5</v>
      </c>
    </row>
    <row r="101" spans="1:11" x14ac:dyDescent="0.25">
      <c r="A101" s="2">
        <v>89</v>
      </c>
      <c r="B101" s="2" t="s">
        <v>4</v>
      </c>
      <c r="C101" s="2">
        <v>39</v>
      </c>
      <c r="D101" s="2">
        <v>1</v>
      </c>
      <c r="E101" s="2">
        <v>32705</v>
      </c>
      <c r="F101" s="3"/>
      <c r="G101" s="3"/>
      <c r="H101" s="3"/>
      <c r="J101" s="2">
        <v>89</v>
      </c>
      <c r="K101" s="2" t="s">
        <v>4</v>
      </c>
    </row>
    <row r="102" spans="1:11" x14ac:dyDescent="0.25">
      <c r="A102" s="2">
        <v>90</v>
      </c>
      <c r="B102" s="2" t="s">
        <v>4</v>
      </c>
      <c r="C102" s="2">
        <v>58</v>
      </c>
      <c r="D102" s="2">
        <v>0</v>
      </c>
      <c r="E102" s="2">
        <v>27227</v>
      </c>
      <c r="F102" s="3"/>
      <c r="G102" s="3"/>
      <c r="H102" s="3"/>
      <c r="J102" s="2">
        <v>90</v>
      </c>
      <c r="K102" s="2" t="s">
        <v>4</v>
      </c>
    </row>
    <row r="103" spans="1:11" x14ac:dyDescent="0.25">
      <c r="A103" s="2">
        <v>91</v>
      </c>
      <c r="B103" s="2" t="s">
        <v>4</v>
      </c>
      <c r="C103" s="2">
        <v>57</v>
      </c>
      <c r="D103" s="2">
        <v>2</v>
      </c>
      <c r="E103" s="2">
        <v>50003</v>
      </c>
      <c r="F103" s="3"/>
      <c r="G103" s="3"/>
      <c r="H103" s="3"/>
      <c r="J103" s="2">
        <v>91</v>
      </c>
      <c r="K103" s="2" t="s">
        <v>4</v>
      </c>
    </row>
    <row r="104" spans="1:11" x14ac:dyDescent="0.25">
      <c r="A104" s="2">
        <v>92</v>
      </c>
      <c r="B104" s="2" t="s">
        <v>4</v>
      </c>
      <c r="C104" s="2">
        <v>34</v>
      </c>
      <c r="D104" s="2">
        <v>1</v>
      </c>
      <c r="E104" s="2">
        <v>22958</v>
      </c>
      <c r="F104" s="3"/>
      <c r="G104" s="3"/>
      <c r="H104" s="3"/>
      <c r="J104" s="2">
        <v>92</v>
      </c>
      <c r="K104" s="2" t="s">
        <v>4</v>
      </c>
    </row>
    <row r="105" spans="1:11" x14ac:dyDescent="0.25">
      <c r="A105" s="2">
        <v>93</v>
      </c>
      <c r="B105" s="2" t="s">
        <v>4</v>
      </c>
      <c r="C105" s="2">
        <v>21</v>
      </c>
      <c r="D105" s="2">
        <v>0</v>
      </c>
      <c r="E105" s="2">
        <v>15017</v>
      </c>
      <c r="F105" s="3"/>
      <c r="G105" s="3"/>
      <c r="H105" s="3"/>
      <c r="J105" s="2">
        <v>93</v>
      </c>
      <c r="K105" s="2" t="s">
        <v>4</v>
      </c>
    </row>
    <row r="106" spans="1:11" x14ac:dyDescent="0.25">
      <c r="A106" s="2">
        <v>94</v>
      </c>
      <c r="B106" s="2" t="s">
        <v>5</v>
      </c>
      <c r="C106" s="2">
        <v>37</v>
      </c>
      <c r="D106" s="2">
        <v>3</v>
      </c>
      <c r="E106" s="2">
        <v>15181</v>
      </c>
      <c r="F106" s="3"/>
      <c r="G106" s="3"/>
      <c r="H106" s="3"/>
      <c r="J106" s="2">
        <v>94</v>
      </c>
      <c r="K106" s="2" t="s">
        <v>5</v>
      </c>
    </row>
    <row r="107" spans="1:11" x14ac:dyDescent="0.25">
      <c r="A107" s="2">
        <v>95</v>
      </c>
      <c r="B107" s="2" t="s">
        <v>5</v>
      </c>
      <c r="C107" s="2">
        <v>52</v>
      </c>
      <c r="D107" s="2">
        <v>2</v>
      </c>
      <c r="E107" s="2">
        <v>18981</v>
      </c>
      <c r="F107" s="3"/>
      <c r="G107" s="3"/>
      <c r="H107" s="3"/>
      <c r="J107" s="2">
        <v>95</v>
      </c>
      <c r="K107" s="2" t="s">
        <v>5</v>
      </c>
    </row>
    <row r="108" spans="1:11" x14ac:dyDescent="0.25">
      <c r="A108" s="2">
        <v>96</v>
      </c>
      <c r="B108" s="2" t="s">
        <v>4</v>
      </c>
      <c r="C108" s="2">
        <v>49</v>
      </c>
      <c r="D108" s="2">
        <v>0</v>
      </c>
      <c r="E108" s="2">
        <v>19591</v>
      </c>
      <c r="F108" s="3"/>
      <c r="G108" s="3"/>
      <c r="H108" s="3"/>
      <c r="J108" s="2">
        <v>96</v>
      </c>
      <c r="K108" s="2" t="s">
        <v>4</v>
      </c>
    </row>
    <row r="109" spans="1:11" x14ac:dyDescent="0.25">
      <c r="A109" s="2">
        <v>97</v>
      </c>
      <c r="B109" s="2" t="s">
        <v>5</v>
      </c>
      <c r="C109" s="2">
        <v>58</v>
      </c>
      <c r="D109" s="2">
        <v>3</v>
      </c>
      <c r="E109" s="2">
        <v>25990</v>
      </c>
      <c r="F109" s="3"/>
      <c r="G109" s="3"/>
      <c r="H109" s="3"/>
      <c r="J109" s="2">
        <v>97</v>
      </c>
      <c r="K109" s="2" t="s">
        <v>5</v>
      </c>
    </row>
    <row r="110" spans="1:11" x14ac:dyDescent="0.25">
      <c r="A110" s="2">
        <v>98</v>
      </c>
      <c r="B110" s="2" t="s">
        <v>5</v>
      </c>
      <c r="C110" s="2">
        <v>22</v>
      </c>
      <c r="D110" s="2">
        <v>3</v>
      </c>
      <c r="E110" s="2">
        <v>22321</v>
      </c>
      <c r="F110" s="3"/>
      <c r="G110" s="3"/>
      <c r="H110" s="3"/>
      <c r="J110" s="2">
        <v>98</v>
      </c>
      <c r="K110" s="2" t="s">
        <v>5</v>
      </c>
    </row>
    <row r="111" spans="1:11" x14ac:dyDescent="0.25">
      <c r="A111" s="2">
        <v>99</v>
      </c>
      <c r="B111" s="2" t="s">
        <v>5</v>
      </c>
      <c r="C111" s="2">
        <v>57</v>
      </c>
      <c r="D111" s="2">
        <v>1</v>
      </c>
      <c r="E111" s="2">
        <v>28553</v>
      </c>
      <c r="F111" s="3"/>
      <c r="G111" s="3"/>
      <c r="H111" s="3"/>
      <c r="J111" s="2">
        <v>99</v>
      </c>
      <c r="K111" s="2" t="s">
        <v>5</v>
      </c>
    </row>
    <row r="112" spans="1:11" x14ac:dyDescent="0.25">
      <c r="A112" s="2">
        <v>100</v>
      </c>
      <c r="B112" s="2" t="s">
        <v>5</v>
      </c>
      <c r="C112" s="2">
        <v>20</v>
      </c>
      <c r="D112" s="2">
        <v>0</v>
      </c>
      <c r="E112" s="2">
        <v>25436</v>
      </c>
      <c r="F112" s="3"/>
      <c r="G112" s="3"/>
      <c r="H112" s="3"/>
      <c r="J112" s="2">
        <v>100</v>
      </c>
      <c r="K112" s="2" t="s">
        <v>5</v>
      </c>
    </row>
    <row r="113" spans="1:11" x14ac:dyDescent="0.25">
      <c r="A113" s="2">
        <v>101</v>
      </c>
      <c r="B113" s="2" t="s">
        <v>5</v>
      </c>
      <c r="C113" s="2">
        <v>58</v>
      </c>
      <c r="D113" s="2">
        <v>3</v>
      </c>
      <c r="E113" s="2">
        <v>37130</v>
      </c>
      <c r="F113" s="3"/>
      <c r="G113" s="3"/>
      <c r="H113" s="3"/>
      <c r="J113" s="2">
        <v>101</v>
      </c>
      <c r="K113" s="2" t="s">
        <v>5</v>
      </c>
    </row>
    <row r="114" spans="1:11" x14ac:dyDescent="0.25">
      <c r="A114" s="2">
        <v>102</v>
      </c>
      <c r="B114" s="2" t="s">
        <v>4</v>
      </c>
      <c r="C114" s="2">
        <v>33</v>
      </c>
      <c r="D114" s="2">
        <v>3</v>
      </c>
      <c r="E114" s="2">
        <v>45002</v>
      </c>
      <c r="F114" s="3"/>
      <c r="G114" s="3"/>
      <c r="H114" s="3"/>
      <c r="J114" s="2">
        <v>102</v>
      </c>
      <c r="K114" s="2" t="s">
        <v>4</v>
      </c>
    </row>
    <row r="115" spans="1:11" x14ac:dyDescent="0.25">
      <c r="A115" s="2">
        <v>103</v>
      </c>
      <c r="B115" s="2" t="s">
        <v>5</v>
      </c>
      <c r="C115" s="2">
        <v>37</v>
      </c>
      <c r="D115" s="2">
        <v>1</v>
      </c>
      <c r="E115" s="2">
        <v>38666</v>
      </c>
      <c r="F115" s="3"/>
      <c r="G115" s="3"/>
      <c r="H115" s="3"/>
      <c r="J115" s="2">
        <v>103</v>
      </c>
      <c r="K115" s="2" t="s">
        <v>5</v>
      </c>
    </row>
    <row r="116" spans="1:11" x14ac:dyDescent="0.25">
      <c r="A116" s="2">
        <v>104</v>
      </c>
      <c r="B116" s="2" t="s">
        <v>4</v>
      </c>
      <c r="C116" s="2">
        <v>40</v>
      </c>
      <c r="D116" s="2">
        <v>0</v>
      </c>
      <c r="E116" s="2">
        <v>29409</v>
      </c>
      <c r="F116" s="3"/>
      <c r="G116" s="3"/>
      <c r="H116" s="3"/>
      <c r="J116" s="2">
        <v>104</v>
      </c>
      <c r="K116" s="2" t="s">
        <v>4</v>
      </c>
    </row>
    <row r="117" spans="1:11" x14ac:dyDescent="0.25">
      <c r="A117" s="2">
        <v>105</v>
      </c>
      <c r="B117" s="2" t="s">
        <v>4</v>
      </c>
      <c r="C117" s="2">
        <v>31</v>
      </c>
      <c r="D117" s="2">
        <v>2</v>
      </c>
      <c r="E117" s="2">
        <v>48592</v>
      </c>
      <c r="F117" s="3"/>
      <c r="G117" s="3"/>
      <c r="H117" s="3"/>
      <c r="J117" s="2">
        <v>105</v>
      </c>
      <c r="K117" s="2" t="s">
        <v>4</v>
      </c>
    </row>
    <row r="118" spans="1:11" x14ac:dyDescent="0.25">
      <c r="A118" s="2">
        <v>106</v>
      </c>
      <c r="B118" s="2" t="s">
        <v>5</v>
      </c>
      <c r="C118" s="2">
        <v>57</v>
      </c>
      <c r="D118" s="2">
        <v>0</v>
      </c>
      <c r="E118" s="2">
        <v>30595</v>
      </c>
      <c r="F118" s="3"/>
      <c r="G118" s="3"/>
      <c r="H118" s="3"/>
      <c r="J118" s="2">
        <v>106</v>
      </c>
      <c r="K118" s="2" t="s">
        <v>5</v>
      </c>
    </row>
    <row r="119" spans="1:11" x14ac:dyDescent="0.25">
      <c r="A119" s="2">
        <v>107</v>
      </c>
      <c r="B119" s="2" t="s">
        <v>5</v>
      </c>
      <c r="C119" s="2">
        <v>52</v>
      </c>
      <c r="D119" s="2">
        <v>2</v>
      </c>
      <c r="E119" s="2">
        <v>35410</v>
      </c>
      <c r="F119" s="3"/>
      <c r="G119" s="3"/>
      <c r="H119" s="3"/>
      <c r="J119" s="2">
        <v>107</v>
      </c>
      <c r="K119" s="2" t="s">
        <v>5</v>
      </c>
    </row>
    <row r="120" spans="1:11" x14ac:dyDescent="0.25">
      <c r="A120" s="2">
        <v>108</v>
      </c>
      <c r="B120" s="2" t="s">
        <v>4</v>
      </c>
      <c r="C120" s="2">
        <v>54</v>
      </c>
      <c r="D120" s="2">
        <v>0</v>
      </c>
      <c r="E120" s="2">
        <v>46713</v>
      </c>
      <c r="F120" s="3"/>
      <c r="G120" s="3"/>
      <c r="H120" s="3"/>
      <c r="J120" s="2">
        <v>108</v>
      </c>
      <c r="K120" s="2" t="s">
        <v>4</v>
      </c>
    </row>
    <row r="121" spans="1:11" x14ac:dyDescent="0.25">
      <c r="A121" s="2">
        <v>109</v>
      </c>
      <c r="B121" s="2" t="s">
        <v>5</v>
      </c>
      <c r="C121" s="2">
        <v>58</v>
      </c>
      <c r="D121" s="2">
        <v>3</v>
      </c>
      <c r="E121" s="2">
        <v>44669</v>
      </c>
      <c r="F121" s="3"/>
      <c r="G121" s="3"/>
      <c r="H121" s="3"/>
      <c r="J121" s="2">
        <v>109</v>
      </c>
      <c r="K121" s="2" t="s">
        <v>5</v>
      </c>
    </row>
    <row r="122" spans="1:11" x14ac:dyDescent="0.25">
      <c r="A122" s="2">
        <v>110</v>
      </c>
      <c r="B122" s="2" t="s">
        <v>5</v>
      </c>
      <c r="C122" s="2">
        <v>30</v>
      </c>
      <c r="D122" s="2">
        <v>2</v>
      </c>
      <c r="E122" s="2">
        <v>32886</v>
      </c>
      <c r="F122" s="3"/>
      <c r="G122" s="3"/>
      <c r="H122" s="3"/>
      <c r="J122" s="2">
        <v>110</v>
      </c>
      <c r="K122" s="2" t="s">
        <v>5</v>
      </c>
    </row>
    <row r="123" spans="1:11" x14ac:dyDescent="0.25">
      <c r="A123" s="2">
        <v>111</v>
      </c>
      <c r="B123" s="2" t="s">
        <v>5</v>
      </c>
      <c r="C123" s="2">
        <v>53</v>
      </c>
      <c r="D123" s="2">
        <v>2</v>
      </c>
      <c r="E123" s="2">
        <v>36341</v>
      </c>
      <c r="F123" s="3"/>
      <c r="G123" s="3"/>
      <c r="H123" s="3"/>
      <c r="J123" s="2">
        <v>111</v>
      </c>
      <c r="K123" s="2" t="s">
        <v>5</v>
      </c>
    </row>
    <row r="124" spans="1:11" x14ac:dyDescent="0.25">
      <c r="A124" s="2">
        <v>112</v>
      </c>
      <c r="B124" s="2" t="s">
        <v>5</v>
      </c>
      <c r="C124" s="2">
        <v>53</v>
      </c>
      <c r="D124" s="2">
        <v>1</v>
      </c>
      <c r="E124" s="2">
        <v>21187</v>
      </c>
      <c r="F124" s="3"/>
      <c r="G124" s="3"/>
      <c r="H124" s="3"/>
      <c r="J124" s="2">
        <v>112</v>
      </c>
      <c r="K124" s="2" t="s">
        <v>5</v>
      </c>
    </row>
    <row r="125" spans="1:11" x14ac:dyDescent="0.25">
      <c r="A125" s="2">
        <v>113</v>
      </c>
      <c r="B125" s="2" t="s">
        <v>4</v>
      </c>
      <c r="C125" s="2">
        <v>28</v>
      </c>
      <c r="D125" s="2">
        <v>3</v>
      </c>
      <c r="E125" s="2">
        <v>29049</v>
      </c>
      <c r="F125" s="3"/>
      <c r="G125" s="3"/>
      <c r="H125" s="3"/>
      <c r="J125" s="2">
        <v>113</v>
      </c>
      <c r="K125" s="2" t="s">
        <v>4</v>
      </c>
    </row>
    <row r="126" spans="1:11" x14ac:dyDescent="0.25">
      <c r="A126" s="2">
        <v>114</v>
      </c>
      <c r="B126" s="2" t="s">
        <v>5</v>
      </c>
      <c r="C126" s="2">
        <v>36</v>
      </c>
      <c r="D126" s="2">
        <v>2</v>
      </c>
      <c r="E126" s="2">
        <v>26018</v>
      </c>
      <c r="F126" s="3"/>
      <c r="G126" s="3"/>
      <c r="H126" s="3"/>
      <c r="J126" s="2">
        <v>114</v>
      </c>
      <c r="K126" s="2" t="s">
        <v>5</v>
      </c>
    </row>
    <row r="127" spans="1:11" x14ac:dyDescent="0.25">
      <c r="A127" s="2">
        <v>115</v>
      </c>
      <c r="B127" s="2" t="s">
        <v>4</v>
      </c>
      <c r="C127" s="2">
        <v>54</v>
      </c>
      <c r="D127" s="2">
        <v>0</v>
      </c>
      <c r="E127" s="2">
        <v>18475</v>
      </c>
      <c r="F127" s="3"/>
      <c r="G127" s="3"/>
      <c r="H127" s="3"/>
      <c r="J127" s="2">
        <v>115</v>
      </c>
      <c r="K127" s="2" t="s">
        <v>4</v>
      </c>
    </row>
    <row r="128" spans="1:11" x14ac:dyDescent="0.25">
      <c r="A128" s="2">
        <v>116</v>
      </c>
      <c r="B128" s="2" t="s">
        <v>5</v>
      </c>
      <c r="C128" s="2">
        <v>63</v>
      </c>
      <c r="D128" s="2">
        <v>2</v>
      </c>
      <c r="E128" s="2">
        <v>47672</v>
      </c>
      <c r="F128" s="3"/>
      <c r="G128" s="3"/>
      <c r="H128" s="3"/>
      <c r="J128" s="2">
        <v>116</v>
      </c>
      <c r="K128" s="2" t="s">
        <v>5</v>
      </c>
    </row>
    <row r="129" spans="1:11" x14ac:dyDescent="0.25">
      <c r="A129" s="2">
        <v>117</v>
      </c>
      <c r="B129" s="2" t="s">
        <v>5</v>
      </c>
      <c r="C129" s="2">
        <v>63</v>
      </c>
      <c r="D129" s="2">
        <v>0</v>
      </c>
      <c r="E129" s="2">
        <v>23293</v>
      </c>
      <c r="F129" s="3"/>
      <c r="G129" s="3"/>
      <c r="H129" s="3"/>
      <c r="J129" s="2">
        <v>117</v>
      </c>
      <c r="K129" s="2" t="s">
        <v>5</v>
      </c>
    </row>
    <row r="130" spans="1:11" x14ac:dyDescent="0.25">
      <c r="A130" s="2">
        <v>118</v>
      </c>
      <c r="B130" s="2" t="s">
        <v>5</v>
      </c>
      <c r="C130" s="2">
        <v>63</v>
      </c>
      <c r="D130" s="2">
        <v>0</v>
      </c>
      <c r="E130" s="2">
        <v>21813</v>
      </c>
      <c r="F130" s="3"/>
      <c r="G130" s="3"/>
      <c r="H130" s="3"/>
      <c r="J130" s="2">
        <v>118</v>
      </c>
      <c r="K130" s="2" t="s">
        <v>5</v>
      </c>
    </row>
    <row r="131" spans="1:11" x14ac:dyDescent="0.25">
      <c r="A131" s="2">
        <v>119</v>
      </c>
      <c r="B131" s="2" t="s">
        <v>4</v>
      </c>
      <c r="C131" s="2">
        <v>57</v>
      </c>
      <c r="D131" s="2">
        <v>3</v>
      </c>
      <c r="E131" s="2">
        <v>30142</v>
      </c>
      <c r="F131" s="3"/>
      <c r="G131" s="3"/>
      <c r="H131" s="3"/>
      <c r="J131" s="2">
        <v>119</v>
      </c>
      <c r="K131" s="2" t="s">
        <v>4</v>
      </c>
    </row>
    <row r="132" spans="1:11" x14ac:dyDescent="0.25">
      <c r="A132" s="2">
        <v>120</v>
      </c>
      <c r="B132" s="2" t="s">
        <v>5</v>
      </c>
      <c r="C132" s="2">
        <v>50</v>
      </c>
      <c r="D132" s="2">
        <v>0</v>
      </c>
      <c r="E132" s="2">
        <v>16678</v>
      </c>
      <c r="F132" s="3"/>
      <c r="G132" s="3"/>
      <c r="H132" s="3"/>
      <c r="J132" s="2">
        <v>120</v>
      </c>
      <c r="K132" s="2" t="s">
        <v>5</v>
      </c>
    </row>
    <row r="133" spans="1:11" x14ac:dyDescent="0.25">
      <c r="A133" s="2">
        <v>121</v>
      </c>
      <c r="B133" s="2" t="s">
        <v>4</v>
      </c>
      <c r="C133" s="2">
        <v>44</v>
      </c>
      <c r="D133" s="2">
        <v>3</v>
      </c>
      <c r="E133" s="2">
        <v>18078</v>
      </c>
      <c r="F133" s="3"/>
      <c r="G133" s="3"/>
      <c r="H133" s="3"/>
      <c r="J133" s="2">
        <v>121</v>
      </c>
      <c r="K133" s="2" t="s">
        <v>4</v>
      </c>
    </row>
    <row r="134" spans="1:11" x14ac:dyDescent="0.25">
      <c r="A134" s="2">
        <v>122</v>
      </c>
      <c r="B134" s="2" t="s">
        <v>4</v>
      </c>
      <c r="C134" s="2">
        <v>63</v>
      </c>
      <c r="D134" s="2">
        <v>2</v>
      </c>
      <c r="E134" s="2">
        <v>34352</v>
      </c>
      <c r="F134" s="3"/>
      <c r="G134" s="3"/>
      <c r="H134" s="3"/>
      <c r="J134" s="2">
        <v>122</v>
      </c>
      <c r="K134" s="2" t="s">
        <v>4</v>
      </c>
    </row>
    <row r="135" spans="1:11" x14ac:dyDescent="0.25">
      <c r="A135" s="2">
        <v>123</v>
      </c>
      <c r="B135" s="2" t="s">
        <v>4</v>
      </c>
      <c r="C135" s="2">
        <v>47</v>
      </c>
      <c r="D135" s="2">
        <v>0</v>
      </c>
      <c r="E135" s="2">
        <v>28385</v>
      </c>
      <c r="F135" s="3"/>
      <c r="G135" s="3"/>
      <c r="H135" s="3"/>
      <c r="J135" s="2">
        <v>123</v>
      </c>
      <c r="K135" s="2" t="s">
        <v>4</v>
      </c>
    </row>
    <row r="136" spans="1:11" x14ac:dyDescent="0.25">
      <c r="A136" s="2">
        <v>124</v>
      </c>
      <c r="B136" s="2" t="s">
        <v>5</v>
      </c>
      <c r="C136" s="2">
        <v>57</v>
      </c>
      <c r="D136" s="2">
        <v>3</v>
      </c>
      <c r="E136" s="2">
        <v>46897</v>
      </c>
      <c r="F136" s="3"/>
      <c r="G136" s="3"/>
      <c r="H136" s="3"/>
      <c r="J136" s="2">
        <v>124</v>
      </c>
      <c r="K136" s="2" t="s">
        <v>5</v>
      </c>
    </row>
    <row r="137" spans="1:11" x14ac:dyDescent="0.25">
      <c r="A137" s="2">
        <v>125</v>
      </c>
      <c r="B137" s="2" t="s">
        <v>4</v>
      </c>
      <c r="C137" s="2">
        <v>64</v>
      </c>
      <c r="D137" s="2">
        <v>0</v>
      </c>
      <c r="E137" s="2">
        <v>32197</v>
      </c>
      <c r="F137" s="3"/>
      <c r="G137" s="3"/>
      <c r="H137" s="3"/>
      <c r="J137" s="2">
        <v>125</v>
      </c>
      <c r="K137" s="2" t="s">
        <v>4</v>
      </c>
    </row>
    <row r="138" spans="1:11" x14ac:dyDescent="0.25">
      <c r="A138" s="2">
        <v>126</v>
      </c>
      <c r="B138" s="2" t="s">
        <v>5</v>
      </c>
      <c r="C138" s="2">
        <v>47</v>
      </c>
      <c r="D138" s="2">
        <v>1</v>
      </c>
      <c r="E138" s="2">
        <v>35565</v>
      </c>
      <c r="F138" s="3"/>
      <c r="G138" s="3"/>
      <c r="H138" s="3"/>
      <c r="J138" s="2">
        <v>126</v>
      </c>
      <c r="K138" s="2" t="s">
        <v>5</v>
      </c>
    </row>
    <row r="139" spans="1:11" x14ac:dyDescent="0.25">
      <c r="A139" s="2">
        <v>127</v>
      </c>
      <c r="B139" s="2" t="s">
        <v>5</v>
      </c>
      <c r="C139" s="2">
        <v>59</v>
      </c>
      <c r="D139" s="2">
        <v>3</v>
      </c>
      <c r="E139" s="2">
        <v>27232</v>
      </c>
      <c r="F139" s="3"/>
      <c r="G139" s="3"/>
      <c r="H139" s="3"/>
      <c r="J139" s="2">
        <v>127</v>
      </c>
      <c r="K139" s="2" t="s">
        <v>5</v>
      </c>
    </row>
    <row r="140" spans="1:11" x14ac:dyDescent="0.25">
      <c r="A140" s="2">
        <v>128</v>
      </c>
      <c r="B140" s="2" t="s">
        <v>4</v>
      </c>
      <c r="C140" s="2">
        <v>21</v>
      </c>
      <c r="D140" s="2">
        <v>3</v>
      </c>
      <c r="E140" s="2">
        <v>19529</v>
      </c>
      <c r="F140" s="3"/>
      <c r="G140" s="3"/>
      <c r="H140" s="3"/>
      <c r="J140" s="2">
        <v>128</v>
      </c>
      <c r="K140" s="2" t="s">
        <v>4</v>
      </c>
    </row>
    <row r="141" spans="1:11" x14ac:dyDescent="0.25">
      <c r="A141" s="2">
        <v>129</v>
      </c>
      <c r="B141" s="2" t="s">
        <v>4</v>
      </c>
      <c r="C141" s="2">
        <v>50</v>
      </c>
      <c r="D141" s="2">
        <v>2</v>
      </c>
      <c r="E141" s="2">
        <v>24735</v>
      </c>
      <c r="F141" s="3"/>
      <c r="G141" s="3"/>
      <c r="H141" s="3"/>
      <c r="J141" s="2">
        <v>129</v>
      </c>
      <c r="K141" s="2" t="s">
        <v>4</v>
      </c>
    </row>
    <row r="142" spans="1:11" x14ac:dyDescent="0.25">
      <c r="A142" s="2">
        <v>130</v>
      </c>
      <c r="B142" s="2" t="s">
        <v>4</v>
      </c>
      <c r="C142" s="2">
        <v>62</v>
      </c>
      <c r="D142" s="2">
        <v>0</v>
      </c>
      <c r="E142" s="2">
        <v>34140</v>
      </c>
      <c r="F142" s="3"/>
      <c r="G142" s="3"/>
      <c r="H142" s="3"/>
      <c r="J142" s="2">
        <v>130</v>
      </c>
      <c r="K142" s="2" t="s">
        <v>4</v>
      </c>
    </row>
    <row r="143" spans="1:11" x14ac:dyDescent="0.25">
      <c r="A143" s="2">
        <v>131</v>
      </c>
      <c r="B143" s="2" t="s">
        <v>4</v>
      </c>
      <c r="C143" s="2">
        <v>26</v>
      </c>
      <c r="D143" s="2">
        <v>3</v>
      </c>
      <c r="E143" s="2">
        <v>19862</v>
      </c>
      <c r="F143" s="3"/>
      <c r="G143" s="3"/>
      <c r="H143" s="3"/>
      <c r="J143" s="2">
        <v>131</v>
      </c>
      <c r="K143" s="2" t="s">
        <v>4</v>
      </c>
    </row>
    <row r="144" spans="1:11" x14ac:dyDescent="0.25">
      <c r="A144" s="2">
        <v>132</v>
      </c>
      <c r="B144" s="2" t="s">
        <v>4</v>
      </c>
      <c r="C144" s="2">
        <v>53</v>
      </c>
      <c r="D144" s="2">
        <v>3</v>
      </c>
      <c r="E144" s="2">
        <v>40379</v>
      </c>
      <c r="F144" s="3"/>
      <c r="G144" s="3"/>
      <c r="H144" s="3"/>
      <c r="J144" s="2">
        <v>132</v>
      </c>
      <c r="K144" s="2" t="s">
        <v>4</v>
      </c>
    </row>
    <row r="145" spans="1:11" x14ac:dyDescent="0.25">
      <c r="A145" s="2">
        <v>133</v>
      </c>
      <c r="B145" s="2" t="s">
        <v>4</v>
      </c>
      <c r="C145" s="2">
        <v>30</v>
      </c>
      <c r="D145" s="2">
        <v>3</v>
      </c>
      <c r="E145" s="2">
        <v>39293</v>
      </c>
      <c r="F145" s="3"/>
      <c r="G145" s="3"/>
      <c r="H145" s="3"/>
      <c r="J145" s="2">
        <v>133</v>
      </c>
      <c r="K145" s="2" t="s">
        <v>4</v>
      </c>
    </row>
    <row r="146" spans="1:11" x14ac:dyDescent="0.25">
      <c r="A146" s="2">
        <v>134</v>
      </c>
      <c r="B146" s="2" t="s">
        <v>4</v>
      </c>
      <c r="C146" s="2">
        <v>43</v>
      </c>
      <c r="D146" s="2">
        <v>3</v>
      </c>
      <c r="E146" s="2">
        <v>39061</v>
      </c>
      <c r="F146" s="3"/>
      <c r="G146" s="3"/>
      <c r="H146" s="3"/>
      <c r="J146" s="2">
        <v>134</v>
      </c>
      <c r="K146" s="2" t="s">
        <v>4</v>
      </c>
    </row>
    <row r="147" spans="1:11" x14ac:dyDescent="0.25">
      <c r="A147" s="2">
        <v>135</v>
      </c>
      <c r="B147" s="2" t="s">
        <v>4</v>
      </c>
      <c r="C147" s="2">
        <v>40</v>
      </c>
      <c r="D147" s="2">
        <v>1</v>
      </c>
      <c r="E147" s="2">
        <v>43353</v>
      </c>
      <c r="F147" s="3"/>
      <c r="G147" s="3"/>
      <c r="H147" s="3"/>
      <c r="J147" s="2">
        <v>135</v>
      </c>
      <c r="K147" s="2" t="s">
        <v>4</v>
      </c>
    </row>
    <row r="148" spans="1:11" x14ac:dyDescent="0.25">
      <c r="A148" s="2">
        <v>136</v>
      </c>
      <c r="B148" s="2" t="s">
        <v>4</v>
      </c>
      <c r="C148" s="2">
        <v>51</v>
      </c>
      <c r="D148" s="2">
        <v>1</v>
      </c>
      <c r="E148" s="2">
        <v>32340</v>
      </c>
      <c r="F148" s="3"/>
      <c r="G148" s="3"/>
      <c r="H148" s="3"/>
      <c r="J148" s="2">
        <v>136</v>
      </c>
      <c r="K148" s="2" t="s">
        <v>4</v>
      </c>
    </row>
    <row r="149" spans="1:11" x14ac:dyDescent="0.25">
      <c r="A149" s="2">
        <v>137</v>
      </c>
      <c r="B149" s="2" t="s">
        <v>5</v>
      </c>
      <c r="C149" s="2">
        <v>61</v>
      </c>
      <c r="D149" s="2">
        <v>0</v>
      </c>
      <c r="E149" s="2">
        <v>22664</v>
      </c>
      <c r="F149" s="3"/>
      <c r="G149" s="3"/>
      <c r="H149" s="3"/>
      <c r="J149" s="2">
        <v>137</v>
      </c>
      <c r="K149" s="2" t="s">
        <v>5</v>
      </c>
    </row>
    <row r="150" spans="1:11" x14ac:dyDescent="0.25">
      <c r="A150" s="2">
        <v>138</v>
      </c>
      <c r="B150" s="2" t="s">
        <v>4</v>
      </c>
      <c r="C150" s="2">
        <v>51</v>
      </c>
      <c r="D150" s="2">
        <v>3</v>
      </c>
      <c r="E150" s="2">
        <v>29539</v>
      </c>
      <c r="F150" s="3"/>
      <c r="G150" s="3"/>
      <c r="H150" s="3"/>
      <c r="J150" s="2">
        <v>138</v>
      </c>
      <c r="K150" s="2" t="s">
        <v>4</v>
      </c>
    </row>
    <row r="151" spans="1:11" x14ac:dyDescent="0.25">
      <c r="A151" s="2">
        <v>139</v>
      </c>
      <c r="B151" s="2" t="s">
        <v>4</v>
      </c>
      <c r="C151" s="2">
        <v>42</v>
      </c>
      <c r="D151" s="2">
        <v>3</v>
      </c>
      <c r="E151" s="2">
        <v>41809</v>
      </c>
      <c r="F151" s="3"/>
      <c r="G151" s="3"/>
      <c r="H151" s="3"/>
      <c r="J151" s="2">
        <v>139</v>
      </c>
      <c r="K151" s="2" t="s">
        <v>4</v>
      </c>
    </row>
    <row r="152" spans="1:11" x14ac:dyDescent="0.25">
      <c r="A152" s="2">
        <v>140</v>
      </c>
      <c r="B152" s="2" t="s">
        <v>4</v>
      </c>
      <c r="C152" s="2">
        <v>18</v>
      </c>
      <c r="D152" s="2">
        <v>2</v>
      </c>
      <c r="E152" s="2">
        <v>19902</v>
      </c>
      <c r="F152" s="3"/>
      <c r="G152" s="3"/>
      <c r="H152" s="3"/>
      <c r="J152" s="2">
        <v>140</v>
      </c>
      <c r="K152" s="2" t="s">
        <v>4</v>
      </c>
    </row>
    <row r="153" spans="1:11" x14ac:dyDescent="0.25">
      <c r="A153" s="2">
        <v>141</v>
      </c>
      <c r="B153" s="2" t="s">
        <v>5</v>
      </c>
      <c r="C153" s="2">
        <v>33</v>
      </c>
      <c r="D153" s="2">
        <v>1</v>
      </c>
      <c r="E153" s="2">
        <v>20103</v>
      </c>
      <c r="F153" s="3"/>
      <c r="G153" s="3"/>
      <c r="H153" s="3"/>
      <c r="J153" s="2">
        <v>141</v>
      </c>
      <c r="K153" s="2" t="s">
        <v>5</v>
      </c>
    </row>
    <row r="154" spans="1:11" x14ac:dyDescent="0.25">
      <c r="A154" s="2">
        <v>142</v>
      </c>
      <c r="B154" s="2" t="s">
        <v>5</v>
      </c>
      <c r="C154" s="2">
        <v>65</v>
      </c>
      <c r="D154" s="2">
        <v>2</v>
      </c>
      <c r="E154" s="2">
        <v>49835</v>
      </c>
      <c r="F154" s="3"/>
      <c r="G154" s="3"/>
      <c r="H154" s="3"/>
      <c r="J154" s="2">
        <v>142</v>
      </c>
      <c r="K154" s="2" t="s">
        <v>5</v>
      </c>
    </row>
    <row r="155" spans="1:11" x14ac:dyDescent="0.25">
      <c r="A155" s="2">
        <v>143</v>
      </c>
      <c r="B155" s="2" t="s">
        <v>4</v>
      </c>
      <c r="C155" s="2">
        <v>43</v>
      </c>
      <c r="D155" s="2">
        <v>3</v>
      </c>
      <c r="E155" s="2">
        <v>36612</v>
      </c>
      <c r="F155" s="3"/>
      <c r="G155" s="3"/>
      <c r="H155" s="3"/>
      <c r="J155" s="2">
        <v>143</v>
      </c>
      <c r="K155" s="2" t="s">
        <v>4</v>
      </c>
    </row>
    <row r="156" spans="1:11" x14ac:dyDescent="0.25">
      <c r="A156" s="2">
        <v>144</v>
      </c>
      <c r="B156" s="2" t="s">
        <v>4</v>
      </c>
      <c r="C156" s="2">
        <v>40</v>
      </c>
      <c r="D156" s="2">
        <v>0</v>
      </c>
      <c r="E156" s="2">
        <v>49560</v>
      </c>
      <c r="F156" s="3"/>
      <c r="G156" s="3"/>
      <c r="H156" s="3"/>
      <c r="J156" s="2">
        <v>144</v>
      </c>
      <c r="K156" s="2" t="s">
        <v>4</v>
      </c>
    </row>
    <row r="157" spans="1:11" x14ac:dyDescent="0.25">
      <c r="A157" s="2">
        <v>145</v>
      </c>
      <c r="B157" s="2" t="s">
        <v>4</v>
      </c>
      <c r="C157" s="2">
        <v>33</v>
      </c>
      <c r="D157" s="2">
        <v>0</v>
      </c>
      <c r="E157" s="2">
        <v>16530</v>
      </c>
      <c r="F157" s="3"/>
      <c r="G157" s="3"/>
      <c r="H157" s="3"/>
      <c r="J157" s="2">
        <v>145</v>
      </c>
      <c r="K157" s="2" t="s">
        <v>4</v>
      </c>
    </row>
    <row r="158" spans="1:11" x14ac:dyDescent="0.25">
      <c r="A158" s="2">
        <v>146</v>
      </c>
      <c r="B158" s="2" t="s">
        <v>4</v>
      </c>
      <c r="C158" s="2">
        <v>59</v>
      </c>
      <c r="D158" s="2">
        <v>2</v>
      </c>
      <c r="E158" s="2">
        <v>48289</v>
      </c>
      <c r="F158" s="3"/>
      <c r="G158" s="3"/>
      <c r="H158" s="3"/>
      <c r="J158" s="2">
        <v>146</v>
      </c>
      <c r="K158" s="2" t="s">
        <v>4</v>
      </c>
    </row>
    <row r="159" spans="1:11" x14ac:dyDescent="0.25">
      <c r="A159" s="2">
        <v>147</v>
      </c>
      <c r="B159" s="2" t="s">
        <v>4</v>
      </c>
      <c r="C159" s="2">
        <v>32</v>
      </c>
      <c r="D159" s="2">
        <v>2</v>
      </c>
      <c r="E159" s="2">
        <v>15804</v>
      </c>
      <c r="F159" s="3"/>
      <c r="G159" s="3"/>
      <c r="H159" s="3"/>
      <c r="J159" s="2">
        <v>147</v>
      </c>
      <c r="K159" s="2" t="s">
        <v>4</v>
      </c>
    </row>
    <row r="160" spans="1:11" x14ac:dyDescent="0.25">
      <c r="A160" s="2">
        <v>148</v>
      </c>
      <c r="B160" s="2" t="s">
        <v>4</v>
      </c>
      <c r="C160" s="2">
        <v>62</v>
      </c>
      <c r="D160" s="2">
        <v>0</v>
      </c>
      <c r="E160" s="2">
        <v>17371</v>
      </c>
      <c r="F160" s="3"/>
      <c r="G160" s="3"/>
      <c r="H160" s="3"/>
      <c r="J160" s="2">
        <v>148</v>
      </c>
      <c r="K160" s="2" t="s">
        <v>4</v>
      </c>
    </row>
    <row r="161" spans="1:11" x14ac:dyDescent="0.25">
      <c r="A161" s="2">
        <v>149</v>
      </c>
      <c r="B161" s="2" t="s">
        <v>5</v>
      </c>
      <c r="C161" s="2">
        <v>47</v>
      </c>
      <c r="D161" s="2">
        <v>2</v>
      </c>
      <c r="E161" s="2">
        <v>16707</v>
      </c>
      <c r="F161" s="3"/>
      <c r="G161" s="3"/>
      <c r="H161" s="3"/>
      <c r="J161" s="2">
        <v>149</v>
      </c>
      <c r="K161" s="2" t="s">
        <v>5</v>
      </c>
    </row>
    <row r="162" spans="1:11" x14ac:dyDescent="0.25">
      <c r="A162" s="2">
        <v>150</v>
      </c>
      <c r="B162" s="2" t="s">
        <v>5</v>
      </c>
      <c r="C162" s="2">
        <v>34</v>
      </c>
      <c r="D162" s="2">
        <v>2</v>
      </c>
      <c r="E162" s="2">
        <v>46305</v>
      </c>
      <c r="F162" s="3"/>
      <c r="G162" s="3"/>
      <c r="H162" s="3"/>
      <c r="J162" s="2">
        <v>150</v>
      </c>
      <c r="K162" s="2" t="s">
        <v>5</v>
      </c>
    </row>
    <row r="163" spans="1:11" x14ac:dyDescent="0.25">
      <c r="A163" s="2">
        <v>151</v>
      </c>
      <c r="B163" s="2" t="s">
        <v>5</v>
      </c>
      <c r="C163" s="2">
        <v>38</v>
      </c>
      <c r="D163" s="2">
        <v>3</v>
      </c>
      <c r="E163" s="2">
        <v>32579</v>
      </c>
      <c r="F163" s="3"/>
      <c r="G163" s="3"/>
      <c r="H163" s="3"/>
      <c r="J163" s="2">
        <v>151</v>
      </c>
      <c r="K163" s="2" t="s">
        <v>5</v>
      </c>
    </row>
    <row r="164" spans="1:11" x14ac:dyDescent="0.25">
      <c r="A164" s="2">
        <v>152</v>
      </c>
      <c r="B164" s="2" t="s">
        <v>5</v>
      </c>
      <c r="C164" s="2">
        <v>30</v>
      </c>
      <c r="D164" s="2">
        <v>0</v>
      </c>
      <c r="E164" s="2">
        <v>30184</v>
      </c>
      <c r="F164" s="3"/>
      <c r="G164" s="3"/>
      <c r="H164" s="3"/>
      <c r="J164" s="2">
        <v>152</v>
      </c>
      <c r="K164" s="2" t="s">
        <v>5</v>
      </c>
    </row>
    <row r="165" spans="1:11" x14ac:dyDescent="0.25">
      <c r="A165" s="2">
        <v>153</v>
      </c>
      <c r="B165" s="2" t="s">
        <v>5</v>
      </c>
      <c r="C165" s="2">
        <v>32</v>
      </c>
      <c r="D165" s="2">
        <v>3</v>
      </c>
      <c r="E165" s="2">
        <v>33222</v>
      </c>
      <c r="F165" s="3"/>
      <c r="G165" s="3"/>
      <c r="H165" s="3"/>
      <c r="J165" s="2">
        <v>153</v>
      </c>
      <c r="K165" s="2" t="s">
        <v>5</v>
      </c>
    </row>
    <row r="166" spans="1:11" x14ac:dyDescent="0.25">
      <c r="A166" s="2">
        <v>154</v>
      </c>
      <c r="B166" s="2" t="s">
        <v>4</v>
      </c>
      <c r="C166" s="2">
        <v>53</v>
      </c>
      <c r="D166" s="2">
        <v>3</v>
      </c>
      <c r="E166" s="2">
        <v>44335</v>
      </c>
      <c r="F166" s="3"/>
      <c r="G166" s="3"/>
      <c r="H166" s="3"/>
      <c r="J166" s="2">
        <v>154</v>
      </c>
      <c r="K166" s="2" t="s">
        <v>4</v>
      </c>
    </row>
    <row r="167" spans="1:11" x14ac:dyDescent="0.25">
      <c r="A167" s="2">
        <v>155</v>
      </c>
      <c r="B167" s="2" t="s">
        <v>4</v>
      </c>
      <c r="C167" s="2">
        <v>41</v>
      </c>
      <c r="D167" s="2">
        <v>0</v>
      </c>
      <c r="E167" s="2">
        <v>17101</v>
      </c>
      <c r="F167" s="3"/>
      <c r="G167" s="3"/>
      <c r="H167" s="3"/>
      <c r="J167" s="2">
        <v>155</v>
      </c>
      <c r="K167" s="2" t="s">
        <v>4</v>
      </c>
    </row>
  </sheetData>
  <conditionalFormatting sqref="K3:K6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6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6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6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6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R3:R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36130-3C62-4DF6-BC9E-6E7B807C6473}">
  <dimension ref="A1:H24"/>
  <sheetViews>
    <sheetView tabSelected="1" workbookViewId="0">
      <selection activeCell="K16" sqref="K16"/>
    </sheetView>
  </sheetViews>
  <sheetFormatPr defaultRowHeight="15" x14ac:dyDescent="0.25"/>
  <cols>
    <col min="1" max="1" width="18.140625" bestFit="1" customWidth="1"/>
    <col min="2" max="2" width="7" bestFit="1" customWidth="1"/>
    <col min="3" max="3" width="12.7109375" customWidth="1"/>
    <col min="4" max="4" width="16.28515625" customWidth="1"/>
    <col min="5" max="5" width="16.140625" customWidth="1"/>
    <col min="6" max="6" width="17.140625" customWidth="1"/>
    <col min="7" max="7" width="16.28515625" customWidth="1"/>
  </cols>
  <sheetData>
    <row r="1" spans="1:8" x14ac:dyDescent="0.25">
      <c r="A1" s="28" t="s">
        <v>34</v>
      </c>
      <c r="B1" s="28" t="s">
        <v>35</v>
      </c>
      <c r="C1" s="28" t="s">
        <v>44</v>
      </c>
      <c r="D1" s="28" t="s">
        <v>45</v>
      </c>
      <c r="E1" s="28" t="s">
        <v>46</v>
      </c>
      <c r="F1" s="28" t="s">
        <v>47</v>
      </c>
      <c r="G1" s="28" t="s">
        <v>36</v>
      </c>
      <c r="H1" s="30" t="s">
        <v>50</v>
      </c>
    </row>
    <row r="2" spans="1:8" x14ac:dyDescent="0.25">
      <c r="A2" s="26" t="s">
        <v>51</v>
      </c>
      <c r="B2" s="27">
        <v>0.2</v>
      </c>
      <c r="C2" s="26">
        <v>7</v>
      </c>
      <c r="D2" s="26">
        <v>6</v>
      </c>
      <c r="E2" s="26">
        <v>8</v>
      </c>
      <c r="F2" s="26">
        <v>4</v>
      </c>
      <c r="G2" s="26">
        <v>3</v>
      </c>
    </row>
    <row r="3" spans="1:8" x14ac:dyDescent="0.25">
      <c r="A3" s="26" t="s">
        <v>37</v>
      </c>
      <c r="B3" s="27">
        <v>0.15</v>
      </c>
      <c r="C3" s="26">
        <v>9</v>
      </c>
      <c r="D3" s="26">
        <v>5</v>
      </c>
      <c r="E3" s="26">
        <v>7</v>
      </c>
      <c r="F3" s="26">
        <v>8</v>
      </c>
      <c r="G3" s="26">
        <v>2</v>
      </c>
    </row>
    <row r="4" spans="1:8" x14ac:dyDescent="0.25">
      <c r="A4" s="26" t="s">
        <v>38</v>
      </c>
      <c r="B4" s="27">
        <v>0.1</v>
      </c>
      <c r="C4" s="26">
        <v>6</v>
      </c>
      <c r="D4" s="26">
        <v>10</v>
      </c>
      <c r="E4" s="26">
        <v>4</v>
      </c>
      <c r="F4" s="26">
        <v>3</v>
      </c>
      <c r="G4" s="26">
        <v>7</v>
      </c>
    </row>
    <row r="5" spans="1:8" x14ac:dyDescent="0.25">
      <c r="A5" s="26" t="s">
        <v>39</v>
      </c>
      <c r="B5" s="27">
        <v>0.1</v>
      </c>
      <c r="C5" s="26">
        <v>4</v>
      </c>
      <c r="D5" s="26">
        <v>5</v>
      </c>
      <c r="E5" s="26">
        <v>8</v>
      </c>
      <c r="F5" s="26">
        <v>7</v>
      </c>
      <c r="G5" s="26">
        <v>6</v>
      </c>
    </row>
    <row r="6" spans="1:8" x14ac:dyDescent="0.25">
      <c r="A6" s="26" t="s">
        <v>40</v>
      </c>
      <c r="B6" s="27">
        <v>0.15</v>
      </c>
      <c r="C6" s="26">
        <v>6</v>
      </c>
      <c r="D6" s="26">
        <v>8</v>
      </c>
      <c r="E6" s="26">
        <v>7</v>
      </c>
      <c r="F6" s="26">
        <v>2</v>
      </c>
      <c r="G6" s="26">
        <v>4</v>
      </c>
    </row>
    <row r="7" spans="1:8" x14ac:dyDescent="0.25">
      <c r="A7" s="26" t="s">
        <v>41</v>
      </c>
      <c r="B7" s="27">
        <v>0.1</v>
      </c>
      <c r="C7" s="26">
        <v>10</v>
      </c>
      <c r="D7" s="26">
        <v>7</v>
      </c>
      <c r="E7" s="26">
        <v>8</v>
      </c>
      <c r="F7" s="26">
        <v>5</v>
      </c>
      <c r="G7" s="26">
        <v>3</v>
      </c>
    </row>
    <row r="8" spans="1:8" x14ac:dyDescent="0.25">
      <c r="A8" s="26" t="s">
        <v>42</v>
      </c>
      <c r="B8" s="27">
        <v>0.1</v>
      </c>
      <c r="C8" s="26">
        <v>9</v>
      </c>
      <c r="D8" s="26">
        <v>8</v>
      </c>
      <c r="E8" s="26">
        <v>6</v>
      </c>
      <c r="F8" s="26">
        <v>3</v>
      </c>
      <c r="G8" s="26">
        <v>4</v>
      </c>
    </row>
    <row r="9" spans="1:8" x14ac:dyDescent="0.25">
      <c r="A9" s="26" t="s">
        <v>43</v>
      </c>
      <c r="B9" s="27">
        <v>0.05</v>
      </c>
      <c r="C9" s="26">
        <v>4</v>
      </c>
      <c r="D9" s="26">
        <v>5</v>
      </c>
      <c r="E9" s="26">
        <v>9</v>
      </c>
      <c r="F9" s="26">
        <v>7</v>
      </c>
      <c r="G9" s="26">
        <v>6</v>
      </c>
    </row>
    <row r="10" spans="1:8" x14ac:dyDescent="0.25">
      <c r="A10" s="26" t="s">
        <v>48</v>
      </c>
      <c r="B10" s="23">
        <v>0.05</v>
      </c>
      <c r="C10" s="22">
        <v>7</v>
      </c>
      <c r="D10" s="22">
        <v>6</v>
      </c>
      <c r="E10" s="22">
        <v>8</v>
      </c>
      <c r="F10" s="22">
        <v>2</v>
      </c>
      <c r="G10" s="22">
        <v>4</v>
      </c>
    </row>
    <row r="11" spans="1:8" x14ac:dyDescent="0.25">
      <c r="A11" s="29" t="s">
        <v>49</v>
      </c>
      <c r="B11" s="24">
        <f>SUM(B2:B10)</f>
        <v>1</v>
      </c>
      <c r="C11" s="25">
        <f>SUM(C2:C10)</f>
        <v>62</v>
      </c>
      <c r="D11" s="25">
        <f t="shared" ref="D11:G11" si="0">SUM(D2:D10)</f>
        <v>60</v>
      </c>
      <c r="E11" s="25">
        <f t="shared" si="0"/>
        <v>65</v>
      </c>
      <c r="F11" s="25">
        <f t="shared" si="0"/>
        <v>41</v>
      </c>
      <c r="G11" s="25">
        <f t="shared" si="0"/>
        <v>39</v>
      </c>
    </row>
    <row r="14" spans="1:8" x14ac:dyDescent="0.25">
      <c r="A14" s="28" t="s">
        <v>34</v>
      </c>
      <c r="B14" s="28" t="s">
        <v>35</v>
      </c>
      <c r="C14" s="28" t="s">
        <v>44</v>
      </c>
      <c r="D14" s="28" t="s">
        <v>45</v>
      </c>
      <c r="E14" s="28" t="s">
        <v>46</v>
      </c>
      <c r="F14" s="28" t="s">
        <v>47</v>
      </c>
      <c r="G14" s="28" t="s">
        <v>36</v>
      </c>
      <c r="H14" s="30" t="s">
        <v>50</v>
      </c>
    </row>
    <row r="15" spans="1:8" x14ac:dyDescent="0.25">
      <c r="A15" s="26" t="s">
        <v>51</v>
      </c>
      <c r="B15" s="27">
        <v>0.2</v>
      </c>
      <c r="C15" s="26">
        <v>7</v>
      </c>
      <c r="D15" s="26">
        <v>6</v>
      </c>
      <c r="E15" s="26">
        <v>8</v>
      </c>
      <c r="F15" s="26">
        <v>4</v>
      </c>
      <c r="G15" s="26">
        <v>3</v>
      </c>
    </row>
    <row r="16" spans="1:8" x14ac:dyDescent="0.25">
      <c r="A16" s="26" t="s">
        <v>37</v>
      </c>
      <c r="B16" s="27">
        <v>0.15</v>
      </c>
      <c r="C16" s="26">
        <v>9</v>
      </c>
      <c r="D16" s="26">
        <v>5</v>
      </c>
      <c r="E16" s="26">
        <v>7</v>
      </c>
      <c r="F16" s="26">
        <v>8</v>
      </c>
      <c r="G16" s="26">
        <v>2</v>
      </c>
    </row>
    <row r="17" spans="1:7" x14ac:dyDescent="0.25">
      <c r="A17" s="26" t="s">
        <v>38</v>
      </c>
      <c r="B17" s="27">
        <v>0.1</v>
      </c>
      <c r="C17" s="26">
        <v>6</v>
      </c>
      <c r="D17" s="26">
        <v>10</v>
      </c>
      <c r="E17" s="26">
        <v>4</v>
      </c>
      <c r="F17" s="26">
        <v>3</v>
      </c>
      <c r="G17" s="26">
        <v>7</v>
      </c>
    </row>
    <row r="18" spans="1:7" x14ac:dyDescent="0.25">
      <c r="A18" s="26" t="s">
        <v>39</v>
      </c>
      <c r="B18" s="27">
        <v>0.1</v>
      </c>
      <c r="C18" s="26">
        <v>4</v>
      </c>
      <c r="D18" s="26">
        <v>5</v>
      </c>
      <c r="E18" s="26">
        <v>8</v>
      </c>
      <c r="F18" s="26">
        <v>7</v>
      </c>
      <c r="G18" s="26">
        <v>6</v>
      </c>
    </row>
    <row r="19" spans="1:7" x14ac:dyDescent="0.25">
      <c r="A19" s="26" t="s">
        <v>40</v>
      </c>
      <c r="B19" s="27">
        <v>0.15</v>
      </c>
      <c r="C19" s="26">
        <v>6</v>
      </c>
      <c r="D19" s="26">
        <v>8</v>
      </c>
      <c r="E19" s="26">
        <v>7</v>
      </c>
      <c r="F19" s="26">
        <v>2</v>
      </c>
      <c r="G19" s="26">
        <v>4</v>
      </c>
    </row>
    <row r="20" spans="1:7" x14ac:dyDescent="0.25">
      <c r="A20" s="26" t="s">
        <v>41</v>
      </c>
      <c r="B20" s="27">
        <v>0.1</v>
      </c>
      <c r="C20" s="26">
        <v>10</v>
      </c>
      <c r="D20" s="26">
        <v>7</v>
      </c>
      <c r="E20" s="26">
        <v>8</v>
      </c>
      <c r="F20" s="26">
        <v>5</v>
      </c>
      <c r="G20" s="26">
        <v>3</v>
      </c>
    </row>
    <row r="21" spans="1:7" x14ac:dyDescent="0.25">
      <c r="A21" s="26" t="s">
        <v>42</v>
      </c>
      <c r="B21" s="27">
        <v>0.1</v>
      </c>
      <c r="C21" s="26">
        <v>9</v>
      </c>
      <c r="D21" s="26">
        <v>8</v>
      </c>
      <c r="E21" s="26">
        <v>6</v>
      </c>
      <c r="F21" s="26">
        <v>3</v>
      </c>
      <c r="G21" s="26">
        <v>4</v>
      </c>
    </row>
    <row r="22" spans="1:7" x14ac:dyDescent="0.25">
      <c r="A22" s="26" t="s">
        <v>43</v>
      </c>
      <c r="B22" s="27">
        <v>0.05</v>
      </c>
      <c r="C22" s="26">
        <v>4</v>
      </c>
      <c r="D22" s="26">
        <v>5</v>
      </c>
      <c r="E22" s="26">
        <v>9</v>
      </c>
      <c r="F22" s="26">
        <v>7</v>
      </c>
      <c r="G22" s="26">
        <v>6</v>
      </c>
    </row>
    <row r="23" spans="1:7" x14ac:dyDescent="0.25">
      <c r="A23" s="26" t="s">
        <v>48</v>
      </c>
      <c r="B23" s="23">
        <v>0.05</v>
      </c>
      <c r="C23" s="22">
        <v>7</v>
      </c>
      <c r="D23" s="22">
        <v>6</v>
      </c>
      <c r="E23" s="22">
        <v>8</v>
      </c>
      <c r="F23" s="22">
        <v>2</v>
      </c>
      <c r="G23" s="22">
        <v>4</v>
      </c>
    </row>
    <row r="24" spans="1:7" x14ac:dyDescent="0.25">
      <c r="A24" s="29" t="s">
        <v>49</v>
      </c>
      <c r="B24" s="24">
        <f>SUM(B15:B23)</f>
        <v>1</v>
      </c>
      <c r="C24" s="25"/>
      <c r="D24" s="25"/>
      <c r="E24" s="25"/>
      <c r="F24" s="25"/>
      <c r="G24" s="25"/>
    </row>
  </sheetData>
  <conditionalFormatting sqref="C24:G24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15:H2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Prob4.1</vt:lpstr>
      <vt:lpstr>Prob4.1Solver</vt:lpstr>
      <vt:lpstr>Prob4.2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2024-03-09T13:56:53Z</dcterms:created>
  <dcterms:modified xsi:type="dcterms:W3CDTF">2024-07-27T18:30:52Z</dcterms:modified>
</cp:coreProperties>
</file>